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5315" windowHeight="6975" activeTab="1"/>
  </bookViews>
  <sheets>
    <sheet name="Présentation" sheetId="5" r:id="rId1"/>
    <sheet name="Saisie" sheetId="1" r:id="rId2"/>
    <sheet name="Résultats" sheetId="6" r:id="rId3"/>
    <sheet name="TRAD-présentation" sheetId="7" state="hidden" r:id="rId4"/>
    <sheet name="TRAD-Saisie" sheetId="8" state="hidden" r:id="rId5"/>
    <sheet name="TRAD-Résultats" sheetId="9" state="hidden" r:id="rId6"/>
  </sheets>
  <definedNames>
    <definedName name="_Hlk214027546" localSheetId="0">Présentation!#REF!</definedName>
    <definedName name="_xlnm.Print_Area" localSheetId="0">Présentation!$A$4:$H$74</definedName>
    <definedName name="_xlnm.Print_Area" localSheetId="2">Résultats!$B$4:$G$30</definedName>
    <definedName name="_xlnm.Print_Area" localSheetId="1">Saisie!$A$2:$I$83</definedName>
  </definedNames>
  <calcPr calcId="125725"/>
</workbook>
</file>

<file path=xl/calcChain.xml><?xml version="1.0" encoding="utf-8"?>
<calcChain xmlns="http://schemas.openxmlformats.org/spreadsheetml/2006/main">
  <c r="B13" i="9"/>
  <c r="C18" i="6" s="1"/>
  <c r="B75" i="8"/>
  <c r="D101" i="1" s="1"/>
  <c r="B70" i="8"/>
  <c r="C95" i="1" s="1"/>
  <c r="B71" i="8"/>
  <c r="C97" i="1" s="1"/>
  <c r="B72" i="8"/>
  <c r="E99" i="1" s="1"/>
  <c r="B73" i="8"/>
  <c r="F99" i="1" s="1"/>
  <c r="B74" i="8"/>
  <c r="D100" i="1" s="1"/>
  <c r="B76" i="8"/>
  <c r="D102" i="1" s="1"/>
  <c r="B77" i="8"/>
  <c r="D104" i="1" s="1"/>
  <c r="E104"/>
  <c r="G18" i="6" s="1"/>
  <c r="F18" l="1"/>
  <c r="B2" i="9"/>
  <c r="A2" i="6" s="1"/>
  <c r="B39" i="9"/>
  <c r="F39" i="6" s="1"/>
  <c r="B38" i="9"/>
  <c r="D39" i="6" s="1"/>
  <c r="B37" i="9"/>
  <c r="F38" i="6" s="1"/>
  <c r="B36" i="9"/>
  <c r="D38" i="6" s="1"/>
  <c r="B35" i="9"/>
  <c r="F37" i="6" s="1"/>
  <c r="B34" i="9"/>
  <c r="D37" i="6" s="1"/>
  <c r="B33" i="9"/>
  <c r="F36" i="6" s="1"/>
  <c r="B32" i="9"/>
  <c r="D36" i="6" s="1"/>
  <c r="B31" i="9"/>
  <c r="D35" i="6" s="1"/>
  <c r="B30" i="9"/>
  <c r="F34" i="6" s="1"/>
  <c r="B29" i="9"/>
  <c r="D34" i="6" s="1"/>
  <c r="B28" i="9"/>
  <c r="A32" i="6" s="1"/>
  <c r="B27" i="9"/>
  <c r="C30" i="6" s="1"/>
  <c r="B26" i="9"/>
  <c r="B25"/>
  <c r="B24"/>
  <c r="D27" i="6" s="1"/>
  <c r="B23" i="9"/>
  <c r="B22"/>
  <c r="D26" i="6" s="1"/>
  <c r="B21" i="9"/>
  <c r="B20"/>
  <c r="D25" i="6" s="1"/>
  <c r="B19" i="9"/>
  <c r="B18"/>
  <c r="D24" i="6" s="1"/>
  <c r="B17" i="9"/>
  <c r="D23" i="6" s="1"/>
  <c r="B16" i="9"/>
  <c r="B15"/>
  <c r="B21" i="6" s="1"/>
  <c r="B14" i="9"/>
  <c r="B12"/>
  <c r="C17" i="6" s="1"/>
  <c r="B11" i="9"/>
  <c r="C16" i="6" s="1"/>
  <c r="B10" i="9"/>
  <c r="C15" i="6" s="1"/>
  <c r="B9" i="9"/>
  <c r="B8"/>
  <c r="C13" i="6" s="1"/>
  <c r="B7" i="9"/>
  <c r="C11" i="6" s="1"/>
  <c r="B6" i="9"/>
  <c r="C9" i="6" s="1"/>
  <c r="B5" i="9"/>
  <c r="C7" i="6" s="1"/>
  <c r="B4" i="9"/>
  <c r="B3"/>
  <c r="B4" i="6" s="1"/>
  <c r="B5" i="8"/>
  <c r="C6" i="1" s="1"/>
  <c r="B4" i="8"/>
  <c r="C5" i="1" s="1"/>
  <c r="B3" i="8"/>
  <c r="B4" i="1" s="1"/>
  <c r="B2" i="8"/>
  <c r="A2" i="1" s="1"/>
  <c r="B69" i="8"/>
  <c r="D93" i="1" s="1"/>
  <c r="B68" i="8"/>
  <c r="D91" i="1" s="1"/>
  <c r="B67" i="8"/>
  <c r="D90" i="1" s="1"/>
  <c r="B66" i="8"/>
  <c r="F89" i="1" s="1"/>
  <c r="B65" i="8"/>
  <c r="E89" i="1" s="1"/>
  <c r="B64" i="8"/>
  <c r="C87" i="1" s="1"/>
  <c r="B63" i="8"/>
  <c r="C85" i="1" s="1"/>
  <c r="B62" i="8"/>
  <c r="D83" i="1" s="1"/>
  <c r="B61" i="8"/>
  <c r="D81" i="1" s="1"/>
  <c r="B60" i="8"/>
  <c r="D80" i="1" s="1"/>
  <c r="B59" i="8"/>
  <c r="B58"/>
  <c r="F78" i="1" s="1"/>
  <c r="B57" i="8"/>
  <c r="E78" i="1" s="1"/>
  <c r="B56" i="8"/>
  <c r="C76" i="1" s="1"/>
  <c r="B55" i="8"/>
  <c r="C74" i="1" s="1"/>
  <c r="B54" i="8"/>
  <c r="D72" i="1" s="1"/>
  <c r="B53" i="8"/>
  <c r="D70" i="1" s="1"/>
  <c r="B52" i="8"/>
  <c r="D69" i="1" s="1"/>
  <c r="B51" i="8"/>
  <c r="D68" i="1" s="1"/>
  <c r="B50" i="8"/>
  <c r="F67" i="1" s="1"/>
  <c r="B49" i="8"/>
  <c r="E67" i="1" s="1"/>
  <c r="B48" i="8"/>
  <c r="C65" i="1" s="1"/>
  <c r="B47" i="8"/>
  <c r="C63" i="1" s="1"/>
  <c r="B46" i="8"/>
  <c r="D61" i="1" s="1"/>
  <c r="B45" i="8"/>
  <c r="D59" i="1" s="1"/>
  <c r="B44" i="8"/>
  <c r="D58" i="1" s="1"/>
  <c r="B43" i="8"/>
  <c r="D57" i="1" s="1"/>
  <c r="B42" i="8"/>
  <c r="F56" i="1" s="1"/>
  <c r="B41" i="8"/>
  <c r="E56" i="1" s="1"/>
  <c r="B40" i="8"/>
  <c r="C54" i="1" s="1"/>
  <c r="B39" i="8"/>
  <c r="C52" i="1" s="1"/>
  <c r="B38" i="8"/>
  <c r="B50" i="1" s="1"/>
  <c r="B37" i="8"/>
  <c r="D48" i="1" s="1"/>
  <c r="B36" i="8"/>
  <c r="D46" i="1" s="1"/>
  <c r="B35" i="8"/>
  <c r="D45" i="1" s="1"/>
  <c r="B34" i="8"/>
  <c r="D44" i="1" s="1"/>
  <c r="B33" i="8"/>
  <c r="D43" i="1" s="1"/>
  <c r="B32" i="8"/>
  <c r="F42" i="1" s="1"/>
  <c r="B31" i="8"/>
  <c r="E42" i="1" s="1"/>
  <c r="B30" i="8"/>
  <c r="C40" i="1" s="1"/>
  <c r="B29" i="8"/>
  <c r="B38" i="1" s="1"/>
  <c r="B28" i="8"/>
  <c r="D36" i="1" s="1"/>
  <c r="B27" i="8"/>
  <c r="D34" i="1" s="1"/>
  <c r="B26" i="8"/>
  <c r="D33" i="1" s="1"/>
  <c r="B25" i="8"/>
  <c r="D32" i="1" s="1"/>
  <c r="B24" i="8"/>
  <c r="D31" i="1" s="1"/>
  <c r="B23" i="8"/>
  <c r="F30" i="1" s="1"/>
  <c r="B22" i="8"/>
  <c r="E30" i="1" s="1"/>
  <c r="B21" i="8"/>
  <c r="C28" i="1" s="1"/>
  <c r="B20" i="8"/>
  <c r="B26" i="1" s="1"/>
  <c r="B19" i="8"/>
  <c r="D24" i="1" s="1"/>
  <c r="B18" i="8"/>
  <c r="D22" i="1" s="1"/>
  <c r="B17" i="8"/>
  <c r="D21" i="1" s="1"/>
  <c r="B16" i="8"/>
  <c r="D20" i="1" s="1"/>
  <c r="B15" i="8"/>
  <c r="D19" i="1" s="1"/>
  <c r="B14" i="8"/>
  <c r="D18" i="1" s="1"/>
  <c r="B13" i="8"/>
  <c r="F17" i="1" s="1"/>
  <c r="B12" i="8"/>
  <c r="E17" i="1" s="1"/>
  <c r="B11" i="8"/>
  <c r="C15" i="1" s="1"/>
  <c r="B10" i="8"/>
  <c r="B13" i="1" s="1"/>
  <c r="B9" i="8"/>
  <c r="D11" i="1" s="1"/>
  <c r="B8" i="8"/>
  <c r="C6" i="6" s="1"/>
  <c r="B7" i="8"/>
  <c r="D10" i="1" s="1"/>
  <c r="B6" i="8"/>
  <c r="B8" i="1" s="1"/>
  <c r="B2" i="7"/>
  <c r="A4" i="5" s="1"/>
  <c r="D28" i="6"/>
  <c r="D79" i="1"/>
  <c r="B43" i="7"/>
  <c r="D70" i="5" s="1"/>
  <c r="B44" i="7"/>
  <c r="D71" i="5" s="1"/>
  <c r="B45" i="7"/>
  <c r="D73" i="5" s="1"/>
  <c r="B46" i="7"/>
  <c r="B24"/>
  <c r="C42" i="5" s="1"/>
  <c r="B25" i="7"/>
  <c r="C43" i="5" s="1"/>
  <c r="B26" i="7"/>
  <c r="C44" i="5" s="1"/>
  <c r="B27" i="7"/>
  <c r="B47" i="5" s="1"/>
  <c r="B28" i="7"/>
  <c r="C49" i="5" s="1"/>
  <c r="B29" i="7"/>
  <c r="C50" i="5" s="1"/>
  <c r="B30" i="7"/>
  <c r="C51" i="5" s="1"/>
  <c r="B31" i="7"/>
  <c r="B53" i="5" s="1"/>
  <c r="B32" i="7"/>
  <c r="C55" i="5" s="1"/>
  <c r="B33" i="7"/>
  <c r="C56" i="5" s="1"/>
  <c r="B34" i="7"/>
  <c r="C57" i="5" s="1"/>
  <c r="B35" i="7"/>
  <c r="C58" i="5" s="1"/>
  <c r="B36" i="7"/>
  <c r="C60" i="5" s="1"/>
  <c r="B37" i="7"/>
  <c r="C64" i="5" s="1"/>
  <c r="B38" i="7"/>
  <c r="B39"/>
  <c r="D66" i="5" s="1"/>
  <c r="B40" i="7"/>
  <c r="D67" i="5" s="1"/>
  <c r="B41" i="7"/>
  <c r="D68" i="5" s="1"/>
  <c r="B42" i="7"/>
  <c r="D69" i="5" s="1"/>
  <c r="B16" i="7"/>
  <c r="D29" i="5" s="1"/>
  <c r="B17" i="7"/>
  <c r="D30" i="5" s="1"/>
  <c r="B18" i="7"/>
  <c r="B33" i="5" s="1"/>
  <c r="B19" i="7"/>
  <c r="C35" i="5" s="1"/>
  <c r="B20" i="7"/>
  <c r="C36" i="5" s="1"/>
  <c r="B21" i="7"/>
  <c r="D37" i="5" s="1"/>
  <c r="B22" i="7"/>
  <c r="C38" i="5" s="1"/>
  <c r="B23" i="7"/>
  <c r="B40" i="5" s="1"/>
  <c r="B3" i="7"/>
  <c r="B6" i="5" s="1"/>
  <c r="B4" i="7"/>
  <c r="B8" i="5" s="1"/>
  <c r="B5" i="7"/>
  <c r="A10" i="5" s="1"/>
  <c r="B6" i="7"/>
  <c r="B12" i="5" s="1"/>
  <c r="B7" i="7"/>
  <c r="B14" i="5" s="1"/>
  <c r="B8" i="7"/>
  <c r="B16" i="5" s="1"/>
  <c r="B9" i="7"/>
  <c r="B18" i="5" s="1"/>
  <c r="B10" i="7"/>
  <c r="C20" i="5" s="1"/>
  <c r="B11" i="7"/>
  <c r="C21" i="5" s="1"/>
  <c r="B12" i="7"/>
  <c r="C22" i="5" s="1"/>
  <c r="B13" i="7"/>
  <c r="B25" i="5" s="1"/>
  <c r="B14" i="7"/>
  <c r="B27" i="5" s="1"/>
  <c r="B15" i="7"/>
  <c r="C28" i="5" s="1"/>
  <c r="F6" i="6"/>
  <c r="E93" i="1"/>
  <c r="G17" i="6" s="1"/>
  <c r="E83" i="1"/>
  <c r="G16" i="6" s="1"/>
  <c r="E61" i="1"/>
  <c r="G14" i="6" s="1"/>
  <c r="E72" i="1"/>
  <c r="G15" i="6" s="1"/>
  <c r="E48" i="1"/>
  <c r="G12" i="6" s="1"/>
  <c r="E36" i="1"/>
  <c r="G10" i="6" s="1"/>
  <c r="E24" i="1"/>
  <c r="G8" i="6" s="1"/>
  <c r="C25" l="1"/>
  <c r="C36"/>
  <c r="C27"/>
  <c r="C38"/>
  <c r="C26"/>
  <c r="C37"/>
  <c r="C28"/>
  <c r="C39"/>
  <c r="G19"/>
  <c r="C14"/>
  <c r="F15"/>
  <c r="C19"/>
  <c r="C12"/>
  <c r="F17"/>
  <c r="C10"/>
  <c r="C8"/>
  <c r="F16"/>
</calcChain>
</file>

<file path=xl/sharedStrings.xml><?xml version="1.0" encoding="utf-8"?>
<sst xmlns="http://schemas.openxmlformats.org/spreadsheetml/2006/main" count="344" uniqueCount="266">
  <si>
    <t>Présentation de l'outil et description de la méthode</t>
  </si>
  <si>
    <t>Objectifs de l'outil</t>
  </si>
  <si>
    <t>Structure de l'outil</t>
  </si>
  <si>
    <t>Ce document est composé dans l'ordre des onglets suivants :</t>
  </si>
  <si>
    <t>1 feuille Présentation</t>
  </si>
  <si>
    <t>Mode d'emploi</t>
  </si>
  <si>
    <t>1. Première étape : SAISIE</t>
  </si>
  <si>
    <t>et paramétrer toutes les options proposées</t>
  </si>
  <si>
    <t>2. Deuxième étape : LECTURE DES RESULTATS</t>
  </si>
  <si>
    <t>Méthode</t>
  </si>
  <si>
    <t>Solthis n'assume pas la responsabilité de résultats obtenus avec une mauvaise saisie de données ou par toute modification du tableau</t>
  </si>
  <si>
    <t>Cet outil fait l'objet d'une licence libre de type Creative Commons (http://creativecommons.org/)</t>
  </si>
  <si>
    <t>http://creativecommons.org/licenses/by-nc-sa/3.0/</t>
  </si>
  <si>
    <t>3. L'utilisateur reconnaît que l'outil a été initialement développé par Solthis</t>
  </si>
  <si>
    <t>Toutes les modifications faites sur l'outil devront partager les mêmes conditions que celles mentionnées ci-dessus.</t>
  </si>
  <si>
    <t xml:space="preserve">Pour toute questions et commentaires, contacter Solthis : </t>
  </si>
  <si>
    <t xml:space="preserve">contact@solthis.org </t>
  </si>
  <si>
    <t>Saisie</t>
  </si>
  <si>
    <t>de 3 à 6 mois</t>
  </si>
  <si>
    <t>de 1 à 3 mois</t>
  </si>
  <si>
    <t>moins de 1 mois</t>
  </si>
  <si>
    <t>Répondre aux questions ci-dessous en sélectionnant l'option qui correspond le plus à votre situation avec un X dans la case verte</t>
  </si>
  <si>
    <t>X</t>
  </si>
  <si>
    <t>Attention à ne saisir qu'une seule option</t>
  </si>
  <si>
    <t xml:space="preserve">actuellement aucune subvention </t>
  </si>
  <si>
    <t>la subvention est en cours de négociation</t>
  </si>
  <si>
    <t>aucune procédure d'achat ou d'acquisition n'est en cours</t>
  </si>
  <si>
    <t>oui</t>
  </si>
  <si>
    <t>plus ou moins</t>
  </si>
  <si>
    <t>relativement peu</t>
  </si>
  <si>
    <t>Echelle de lecture du score et d'analyse des risques de rupture</t>
  </si>
  <si>
    <t>La situation est catastrophique, sans déblocage d'un mécanisme d'urgence la rupture est inévitable</t>
  </si>
  <si>
    <t>La situation est très préoccupante, le risque de rupture de stock n'est pas négligeable</t>
  </si>
  <si>
    <t>Féliciter les acteurs pour ces résultats, s'assurer de l'existence et du bon fonctionnement des mécanismes de suivi</t>
  </si>
  <si>
    <t>Type d'alerte et réponse à chaque niveau de risque</t>
  </si>
  <si>
    <t>l'argent pour l'achat des ARV est directement mobilisable et les conditions administratives requises sont remplies (accord LFA/FM)</t>
  </si>
  <si>
    <t>non</t>
  </si>
  <si>
    <t>oui, plusieurs</t>
  </si>
  <si>
    <t>en partie</t>
  </si>
  <si>
    <t>Discussion</t>
  </si>
  <si>
    <t>Alerte écrite des différentes parties prenantes. Information de la société civile.</t>
  </si>
  <si>
    <t>1 feuille Résultats</t>
  </si>
  <si>
    <t>1 feuille Saisie</t>
  </si>
  <si>
    <t>répondre aux questions dans les tableaux dans les onglets verts de saisie de données</t>
  </si>
  <si>
    <t>Une échelle permet de lire ces résultats</t>
  </si>
  <si>
    <t>Elle présente ensuite le score composite obtenu qui présente le niveau de risque global qu'une rupture se produise.</t>
  </si>
  <si>
    <t>Ce score a pour objectif de ne pas regarder que la disponibilité mais de la croiser avec les processus de financement et d'approvisonnement en cours.</t>
  </si>
  <si>
    <t>Attention, il s'agit d'une version pilote expérimentale, encore en phase de test et donc sujette à de nombreux commentaires et évolutions</t>
  </si>
  <si>
    <t>de 6 à 9 mois</t>
  </si>
  <si>
    <t>plus de 9 mois</t>
  </si>
  <si>
    <t>Récapitulatif des situations sélectionnées et calcul du score</t>
  </si>
  <si>
    <t>Catégorie 4 - Facteurs structurels</t>
  </si>
  <si>
    <t>Catégorie 4 - Facteurs structurels à prendre en compte</t>
  </si>
  <si>
    <t>Catégorie 1 - Disponibilité des stocks</t>
  </si>
  <si>
    <t>Catégorie 2 - Financements</t>
  </si>
  <si>
    <t>Catégorie 3 - Approvisionnements</t>
  </si>
  <si>
    <t>indice</t>
  </si>
  <si>
    <t>Le score composite de risque de rupture est :</t>
  </si>
  <si>
    <t>Choix sélectionné</t>
  </si>
  <si>
    <t>La situation est sensible. Sans accélérer et suivre rigoureusement le déroulement des étapes des process, cela conduira à une rupture de stock</t>
  </si>
  <si>
    <t>Réponse</t>
  </si>
  <si>
    <t>Score</t>
  </si>
  <si>
    <t>Niveau de risque de rupture</t>
  </si>
  <si>
    <t>Cette feuille récapitule les options sélectionnées dans la feuille de saisie et les indices qui en découlent</t>
  </si>
  <si>
    <t>Enfin, une dernière partie fait, pour chaque niveau de risque, des propositions d'actions et de mécanisme d'alerte</t>
  </si>
  <si>
    <t>Le principe de ce score composite est de définir des indices plus ou moins élevés selon le niveau de gravité de la situation sur plusieurs paramètres clés de l'approvisionnement pouvant conduire à des ruptures de stocks</t>
  </si>
  <si>
    <t>Le score est ensuite obtenu en additionnant l'ensemble des indices</t>
  </si>
  <si>
    <t>La conséquence attendue est une anticipation précoce des situations critiques permettant de trouver des solutions très en amont des ruptures.</t>
  </si>
  <si>
    <t>Ainsi,en anticipant et en agissant précocément, on peut penser qu'aucune situation ne puisse se retrouver avec un score de plus de 9.</t>
  </si>
  <si>
    <t>les propositions d'alertes mentionnées ici sont adaptées au rôle d'une ONG comme Solthis, elles doivent être adaptées à chaque partenaire utilisant l'outil.</t>
  </si>
  <si>
    <t>Ce score a été réfléchi pour les ruptures de stocks d'ARV mais peut être élargit à l'ensemble des produits de santé</t>
  </si>
  <si>
    <t>Commentaires &amp; mises en garde</t>
  </si>
  <si>
    <t>Consigne &amp; commentaires</t>
  </si>
  <si>
    <t>la subvention est signé mais non décaissée - des conditions administratives requises sont à remplir pouvant entrainer des demandes de clarification</t>
  </si>
  <si>
    <t>La situation structurelle est elle particulièrement complexe et critique : absence de RH, responsabilités non clarifiées, crise politique, mauvaise volonté ouverte</t>
  </si>
  <si>
    <t>Préciser à quel stades se trouvent les procédures d'achat ou d'acquisition (appels d'offre ou commandes VPP)</t>
  </si>
  <si>
    <t>Sur les derniers mois ou années, les acteurs en charge de l'approvisionnement ont-ils fait preuve de rigueur dans le suivi et de proactivité (rapidité de signature des quotations, relance fournisseurs/LFA/FM en l'absence de réponse, rapidité de réponse aux demandes de clarifications)</t>
  </si>
  <si>
    <t>4.1. Structures &amp; activités essentielles</t>
  </si>
  <si>
    <t>4.2. Rigueur dans le suivi, proactivité</t>
  </si>
  <si>
    <t>D'autres paramètres peuvent complexifier le bon déroulement des processus d'approvisionnement : autorisation de la direction des marchés publics, non exhonération douanière des produits de santé, …</t>
  </si>
  <si>
    <t>4.4. Environnement défavorable - Cas des systèmes particulièrement déstructurés</t>
  </si>
  <si>
    <t>Indice obtenu avec l'option choisie :</t>
  </si>
  <si>
    <t>le dossier d'appel d'offre vient d'être publié ou le proforma / quotation du VPP vient d'être signé</t>
  </si>
  <si>
    <t>les procédures d'achat ou d'acquisition sont finalisées, la livraison est en cours, attendue à moins de 45 jours</t>
  </si>
  <si>
    <t>On obtient ainsi un score allant de 0 (absence de risque) à 17 (situation catastrophique)</t>
  </si>
  <si>
    <t>Déblocage d'un achat d'urgence. Les capacités des acteurs nationaux en charge de l'appro sont insuffisantes et un travail de renforcement de fonds du système doit être envisagé</t>
  </si>
  <si>
    <t>être vigilant, s'assurer du suivi rigoureux du déroulement des étapes des processus d'approvisionnement.</t>
  </si>
  <si>
    <t>Suivi ++. Tenter d'accélérer les étapes des processus d'approvisionnement, bien s'assurer que les rythmes de consommations sont cohérents avec les prévisions, envisager de limiter les inclusions</t>
  </si>
  <si>
    <t>Suivi +++. En fonction des situations, accélérer et débloquer les processus de financement et d'approvisionnement ou déclencher un mécanisme d'achat d'urgence. Limiter les inclusions.</t>
  </si>
  <si>
    <t>Alerte orale des différentes parties prenantes. À renouveler régulièrement</t>
  </si>
  <si>
    <t>Courriers officiels adressés aux ministères de la santé, aux PTF, alertant de la gravité de la situation, information des médias</t>
  </si>
  <si>
    <t>Les mêmes que ci-dessus, pointant également les insuffisances des capacités des acteurs en charge de l'approvisionnement</t>
  </si>
  <si>
    <t>4.2. Les acteurs font preuve de proactivité et de rigueur :</t>
  </si>
  <si>
    <t>4.4. L'environnement est défavorable au bon déroulement des approvisionnements :</t>
  </si>
  <si>
    <t>Préciser de combien de mois de stocks vous disposez pour les ARV (niveau central + périphérique si possible; moyenne pour l'ensemble des produits les plus critiques)</t>
  </si>
  <si>
    <t>Préciser si un travail d'analyse des disponibilités, de l'adéquation entre les besoins prévus et les besoins réels (rythme de consommation), de suivi des approvisionnements est fait régulièrement par un mécanisme (comité, groupe, …) prévu à cet effet et opérationnel</t>
  </si>
  <si>
    <t>Pays / Date</t>
  </si>
  <si>
    <t>Pays</t>
  </si>
  <si>
    <t>Date de mise à jour</t>
  </si>
  <si>
    <t>Guinée</t>
  </si>
  <si>
    <t>Langue sélectionnée</t>
  </si>
  <si>
    <t>Français</t>
  </si>
  <si>
    <t>Anglais</t>
  </si>
  <si>
    <t>Warning, this is an experimental pilot version, still being tested and therefore subject to many changes and comments</t>
  </si>
  <si>
    <t>Tool presentation and method description</t>
  </si>
  <si>
    <t>Tool's objectif</t>
  </si>
  <si>
    <t>Prevent stock-outs, especially for ARVs, by anticipating them as soon as possible to prevent</t>
  </si>
  <si>
    <t>Structure of tools</t>
  </si>
  <si>
    <t>Instructions for use</t>
  </si>
  <si>
    <t>answer the questions in tables in the green tabs of data captures</t>
  </si>
  <si>
    <t>for this, fill the green box</t>
  </si>
  <si>
    <t>pour cela, remplir les cases vertes</t>
  </si>
  <si>
    <t>1. First step: DATA CAPTURE</t>
  </si>
  <si>
    <t>A scale allow reading these results</t>
  </si>
  <si>
    <t>Finally, one last part makes, for each risk level, proposals of action and mechanism of alert</t>
  </si>
  <si>
    <t>Method</t>
  </si>
  <si>
    <t>The principle of this composite score is to define indices more or less elevated according to the level of gravity of the situation on several key parameters of the supply which can lead to stock-outs</t>
  </si>
  <si>
    <t>Thus, by anticipating and by acting precociously, we can think that no situation can find itself at a score above 9.</t>
  </si>
  <si>
    <t>Comments and warnings</t>
  </si>
  <si>
    <t>il est indispensable de répondre à l'ensemble des questions et de ne donner qu'une seule réponse (1 seule case cochée)</t>
  </si>
  <si>
    <t>Les situations sont dynamiques, il convient donc d'actualiser très régulièrement le calcul du score. Un score de plus d'un mois est obsolète.</t>
  </si>
  <si>
    <t>This tool is the object of a license free of type Creative Commons (http: // creativecommons.org/)</t>
  </si>
  <si>
    <t>1 presentation sheet</t>
  </si>
  <si>
    <t>1 Data capture sheet</t>
  </si>
  <si>
    <t>1 Results sheet</t>
  </si>
  <si>
    <t>This sheet summarizes the options selected in the data capture sheet and  indices which ensue from it</t>
  </si>
  <si>
    <t>3. The user acknowledges that this tool was developped by Solthis</t>
  </si>
  <si>
    <t>For any changes or amendments, please contact us.</t>
  </si>
  <si>
    <t xml:space="preserve">For any questions, please contact Solthis : </t>
  </si>
  <si>
    <t>All the modifications made on the tool will have to share the same conditions as those mentioned above.</t>
  </si>
  <si>
    <t>2. Il sert à atteindre l'objectif pour lequel il a été crée : améliorer la disponibilité des traitements antirétroviraux</t>
  </si>
  <si>
    <t xml:space="preserve"> DATA CAPTURE</t>
  </si>
  <si>
    <t>Instruction and comments</t>
  </si>
  <si>
    <t>Country / Date</t>
  </si>
  <si>
    <t xml:space="preserve">Country </t>
  </si>
  <si>
    <t>Guinea</t>
  </si>
  <si>
    <t>Category 1 - Stocks Availability</t>
  </si>
  <si>
    <t>Index</t>
  </si>
  <si>
    <t>Selected choice</t>
  </si>
  <si>
    <t>More than 9 months</t>
  </si>
  <si>
    <t>From 6 to 9 months</t>
  </si>
  <si>
    <t>From 3 to 6 months</t>
  </si>
  <si>
    <t>From 1 to 3 months</t>
  </si>
  <si>
    <t>Less than 1 month</t>
  </si>
  <si>
    <t>Category 2 - Financing</t>
  </si>
  <si>
    <t xml:space="preserve"> Index obtained with the chosen option :</t>
  </si>
  <si>
    <t>Préciser quelle est la situation concernant les financements pour l'achat des médicaments (subvention accordée et disponibilité réelle)</t>
  </si>
  <si>
    <t>Index obtained with the chosen option :</t>
  </si>
  <si>
    <t>Category 3 - Procurements</t>
  </si>
  <si>
    <t>les procédures d'achat ou d'acquisitions sont en cours, le dépouillement des offres n'a pas été fait ou les livraisons prévues sont programmées à plus de 45 jours.</t>
  </si>
  <si>
    <t>4.1. Structures and essential activities</t>
  </si>
  <si>
    <t>Category 4 - Structural factors to be taken into account</t>
  </si>
  <si>
    <t>Aucun travail de suivi et d'analyse des disponibilités et des rythmes de consommation n'est effectué et aucun mécanisme fonctionnel n'existe pour la coordination et le suivi des approvisionnements.</t>
  </si>
  <si>
    <t>4.2. Rigor in the follow-up, proactivity</t>
  </si>
  <si>
    <t>yes</t>
  </si>
  <si>
    <t>more or less</t>
  </si>
  <si>
    <t>relatively little</t>
  </si>
  <si>
    <t>Other parameters can complicate the good progress of the  procurements processes: authorization of the direction of procurement contracts, not customs exhonération   of  health products, …</t>
  </si>
  <si>
    <t>no</t>
  </si>
  <si>
    <t>In part</t>
  </si>
  <si>
    <t>yes, several</t>
  </si>
  <si>
    <t>Choisir la langue souhaitée / Choose the wished language</t>
  </si>
  <si>
    <t xml:space="preserve">Category 1 - Stocks availability </t>
  </si>
  <si>
    <t>Category 4 - Structural factors</t>
  </si>
  <si>
    <t>4.3. Administrative conditions complicate the procurements :</t>
  </si>
  <si>
    <t xml:space="preserve">Composite score of stock-out risk is : </t>
  </si>
  <si>
    <t>Level of stock-out risk</t>
  </si>
  <si>
    <t>The conditions are gathered to avoid a stockout</t>
  </si>
  <si>
    <t>The situation is not optimal but should not lead to stockout</t>
  </si>
  <si>
    <t>Les conditions sont réunies pour éviter une rupture de stock</t>
  </si>
  <si>
    <t>La situation n'est pas optimale mais ne devrait pas conduire à des ruptures de stock</t>
  </si>
  <si>
    <t>De 1 à 4</t>
  </si>
  <si>
    <t>Warning type and the answer at each risk level</t>
  </si>
  <si>
    <t>Answer</t>
  </si>
  <si>
    <t>Official mails sent to Ministries of Health, to PTF, alerting of the gravity of the situation, information of the media</t>
  </si>
  <si>
    <t xml:space="preserve">Catégorie 1 - Disponibilité des stocks   </t>
  </si>
  <si>
    <t>4.1. Aucun travail de suivi et d'analyse des disponibilités et des rythmes de consommation n'est effectué et aucun mécanisme fonctionnel n'existe pour la coordination et le suivi des appro.</t>
  </si>
  <si>
    <t>Score composite d'alerte précoce sur les risques de rupture de stocks</t>
  </si>
  <si>
    <r>
      <t>L'</t>
    </r>
    <r>
      <rPr>
        <u/>
        <sz val="10"/>
        <rFont val="Calibri"/>
        <family val="2"/>
        <scheme val="minor"/>
      </rPr>
      <t>utilisation</t>
    </r>
    <r>
      <rPr>
        <sz val="10"/>
        <rFont val="Calibri"/>
        <family val="2"/>
        <scheme val="minor"/>
      </rPr>
      <t xml:space="preserve"> et la </t>
    </r>
    <r>
      <rPr>
        <u/>
        <sz val="10"/>
        <rFont val="Calibri"/>
        <family val="2"/>
        <scheme val="minor"/>
      </rPr>
      <t>copie</t>
    </r>
    <r>
      <rPr>
        <sz val="10"/>
        <rFont val="Calibri"/>
        <family val="2"/>
        <scheme val="minor"/>
      </rPr>
      <t xml:space="preserve"> de cet outil sont libres dans la mesure où : </t>
    </r>
  </si>
  <si>
    <r>
      <t xml:space="preserve">The </t>
    </r>
    <r>
      <rPr>
        <u/>
        <sz val="10"/>
        <rFont val="Calibri"/>
        <family val="2"/>
        <scheme val="minor"/>
      </rPr>
      <t>use</t>
    </r>
    <r>
      <rPr>
        <sz val="10"/>
        <rFont val="Calibri"/>
        <family val="2"/>
        <scheme val="minor"/>
      </rPr>
      <t xml:space="preserve"> and the</t>
    </r>
    <r>
      <rPr>
        <u/>
        <sz val="10"/>
        <rFont val="Calibri"/>
        <family val="2"/>
        <scheme val="minor"/>
      </rPr>
      <t xml:space="preserve"> copy</t>
    </r>
    <r>
      <rPr>
        <sz val="10"/>
        <rFont val="Calibri"/>
        <family val="2"/>
        <scheme val="minor"/>
      </rPr>
      <t xml:space="preserve"> of this tool are free as far as:</t>
    </r>
  </si>
  <si>
    <r>
      <t xml:space="preserve">1. L'outil est utilisé dans un </t>
    </r>
    <r>
      <rPr>
        <u/>
        <sz val="10"/>
        <rFont val="Calibri"/>
        <family val="2"/>
        <scheme val="minor"/>
      </rPr>
      <t xml:space="preserve">but non lucratif  </t>
    </r>
  </si>
  <si>
    <r>
      <t xml:space="preserve">1. This tool is used as </t>
    </r>
    <r>
      <rPr>
        <u/>
        <sz val="10"/>
        <rFont val="Calibri"/>
        <family val="2"/>
        <scheme val="minor"/>
      </rPr>
      <t>nonprofit</t>
    </r>
  </si>
  <si>
    <r>
      <t xml:space="preserve">Pour toutes </t>
    </r>
    <r>
      <rPr>
        <u/>
        <sz val="10"/>
        <rFont val="Calibri"/>
        <family val="2"/>
        <scheme val="minor"/>
      </rPr>
      <t>modifications</t>
    </r>
    <r>
      <rPr>
        <sz val="10"/>
        <rFont val="Calibri"/>
        <family val="2"/>
        <scheme val="minor"/>
      </rPr>
      <t xml:space="preserve"> et adaptations de l'outil, contactez-nous.</t>
    </r>
  </si>
  <si>
    <t>Résultats</t>
  </si>
  <si>
    <t>Results</t>
  </si>
  <si>
    <t>Early warning composite score on stock-outs risk</t>
  </si>
  <si>
    <t>Eviter les ruptures de stocks, en particulier pour des produits pour lesquels les ruptures sont très sensibles, comme les ARV,  en les anticipant le plus tôt possible pour pouvoir les prévenir</t>
  </si>
  <si>
    <t>This document contains successively the following tabs:</t>
  </si>
  <si>
    <t>and  parametrize all options suggested</t>
  </si>
  <si>
    <t xml:space="preserve">2. Second step: READING RESULTS </t>
  </si>
  <si>
    <t>Next, It presents the obtained composite score that presents the global risk level that a rupture occurs</t>
  </si>
  <si>
    <t>The score is obtained by adding the set of the indices</t>
  </si>
  <si>
    <t>Thus, a score ranging from 0 (no risk) to 17 (catastrophic) is obtained</t>
  </si>
  <si>
    <t>This score is intended to not only look look at the availability but to cross it with the processes of financing and current procurement</t>
  </si>
  <si>
    <t>The expected result is an early anticipation critical situations to find very early solutions stock breaks</t>
  </si>
  <si>
    <t>This score was considered for the stock-out of ARV but can be widens to every health products</t>
  </si>
  <si>
    <t>it is necessary to answer all questions and give only one answer (only 1 checked)</t>
  </si>
  <si>
    <t>Situations are dynamic; thus, it is advisable to update very regularly the calculation of the score. A score of more than a month is obsolete.</t>
  </si>
  <si>
    <t>Suggested alerts herein are adapted to the role of NGOs as Solthis, they must be adapted to each partner using the tool.</t>
  </si>
  <si>
    <t xml:space="preserve"> Solthis does not assume the responsibility of results obtained with a poor data capture or by any modification of the board</t>
  </si>
  <si>
    <t>2. It is used to achieve the purpose for which it was created: to improve the availability of antiretroviral treatment</t>
  </si>
  <si>
    <t>Answer the questions below by selecting (with an X in the green box) the option that best fits your situation</t>
  </si>
  <si>
    <t>Caution, fill in just one option</t>
  </si>
  <si>
    <t>Update date</t>
  </si>
  <si>
    <t>Specify how many months of ARV stock you have (if possible, central + peripheral; average for all of the most critical products)</t>
  </si>
  <si>
    <t>Clarify what is the situation regarding funding for the purchase of medicines (grant and actual availability)</t>
  </si>
  <si>
    <t>Money for ARV purchase can be directly mobilized and the required administrative conditions are fulfiled (agreement LFA / FM)</t>
  </si>
  <si>
    <t>The grant is being negotiated</t>
  </si>
  <si>
    <t>At prasent, no grant</t>
  </si>
  <si>
    <t>Specify which stages are the procurement or acquisition processes (call for tender or an order VPP)</t>
  </si>
  <si>
    <t>purchasing acquisition procedures are finalized, delivery is in progress, expected within 45 days</t>
  </si>
  <si>
    <t>Procurement procedures or of acquisitions are underway, examination of tenders is has not been done or deliveries are scheduled more than 45 days.</t>
  </si>
  <si>
    <t>The tender folder has been published or proforma / VPP quotation has been signed</t>
  </si>
  <si>
    <t>No purchase or acquisition process is undeway</t>
  </si>
  <si>
    <t>Specify whether an analysis of availability, of adequacy between projected and real needs (consumption rate), or of supply monitoring is done regularly by a mechanism (committee, group, ...) envisaged for this purpose</t>
  </si>
  <si>
    <t>Monitoring &amp; analysis of availability, patterns of consumption and supply is done occasionally, the mechanism for this effect is not operational</t>
  </si>
  <si>
    <t>Monitoring &amp; analysis of availability, patterns of consumption and supply is done regularly by an operating committee</t>
  </si>
  <si>
    <t>No monitoring and analysis of availability and the rate of consumption is done and there is no functional mechanism for the coordination and monitoring of supplies.</t>
  </si>
  <si>
    <t>Over last months or years, those in charge of supply have demonstrated rigor in monitoring and proactivity (speed signing quotations, stimulus suppliers / LFA / FM in the absence of response, speed of response to requests for clarification)</t>
  </si>
  <si>
    <t xml:space="preserve"> 4.4. Unfavourable environment -  case particulary of the unstructured systems</t>
  </si>
  <si>
    <t>The structural situation is particularly complex and critical : absence of HR, no  clarified responsibilities, political crisis, willingness</t>
  </si>
  <si>
    <t>Summary of selected situations and the score calculation</t>
  </si>
  <si>
    <t>4.1. No monitoring and analysis of availability and the rate of consumption is done and there is no functional mechanism for the coordination and monitoring of supply.</t>
  </si>
  <si>
    <t>4.2. Actors are proactive and rigorous:</t>
  </si>
  <si>
    <t>4.4. The environment is unfavorable to the smooth running of supply:</t>
  </si>
  <si>
    <t>Reading and analysis scale score of the stock-out risk</t>
  </si>
  <si>
    <t>From 1 to 4</t>
  </si>
  <si>
    <t>The situation is sensitive. Without accelerating and strictly follow the sequence of steps of the process, this will lead to stock-out</t>
  </si>
  <si>
    <t>The situation is very worrisome, the risk of stockout is not negligible</t>
  </si>
  <si>
    <t>The situation is catastrophic, without release of an emergency mechanism, the rupture is inevitable</t>
  </si>
  <si>
    <t>Pour chacun des résultats obtenus, il s'agit d'un score qui donne un aperçu général et ne peut témoigner de la situation réelle, il convient donc d'être vigilant</t>
  </si>
  <si>
    <t>For each of the obtained results, this is a score that gives an overview and can not attest the real situation, being vigilant is trherefore recommended</t>
  </si>
  <si>
    <t>Congratulate stakeholders for these results, ensure the existence and proper functioning of monitoring mechanisms</t>
  </si>
  <si>
    <t>be cautious, ensure rigorous monitoring of steps sequence of the procurement process.</t>
  </si>
  <si>
    <t>Oral alert of different stakeholders. To be regularly renewed</t>
  </si>
  <si>
    <t>Written warning of different stakeholders. Information of the civil society.</t>
  </si>
  <si>
    <t>Follow-up ++. Try to accelerate stages of the procurements processes, make sure that the rhythms of consumptions are coherent with forecasts, envisage  to limit inclusions</t>
  </si>
  <si>
    <t>Follow-up + + +. Depending on the situation, accelerate and release the funding process and supply or trigger an emergency procurement mechanism. Limit inclusions.</t>
  </si>
  <si>
    <t>Releasing an emergency purchase. The capacity of national actors in charge of the supply is insufficient and working to strengthen system funds should be considered</t>
  </si>
  <si>
    <t>Same as above, also pointing gaps in capacity of actors that are in charge of supplying</t>
  </si>
  <si>
    <t>the grant is signed but not disbursed - some administrative requirements are waited which could result in request for clarification</t>
  </si>
  <si>
    <t>"Saisie"</t>
  </si>
  <si>
    <t>"Résultats"</t>
  </si>
  <si>
    <t>"Présentation"</t>
  </si>
  <si>
    <t>4.3. Complexité administrative nationale</t>
  </si>
  <si>
    <t>4.3. National administrative complexity</t>
  </si>
  <si>
    <t>4.5 Complexité administrative liée au bailleur principal</t>
  </si>
  <si>
    <t>4.5 Administrative complexity due to major funding agency</t>
  </si>
  <si>
    <t>4.3. Des conditions administratives nationales complexifient les approvisionnements :</t>
  </si>
  <si>
    <t>Les procédures du bailleur pour les décaissements ou les approvisionnements, la situation de ses relations avec les institutions nationationales rendent ils plus difficile le bon déroulement des processus d'approvisionnement (gel des décaissements, exigence documentaires, investigations, …)</t>
  </si>
  <si>
    <t>Procedures of major funding agency for disbursement or procurement, status of its relations with national institutions make more difficult the good procurement process (freeze disbursement, documents requirement, investigations, ...)</t>
  </si>
  <si>
    <t>4.5. Des procédures liées au bailleur principal complexifient les décaissement ou les approvisionnements :</t>
  </si>
  <si>
    <t>4.5. Major funding agency procedures complicate the disbursement or the procuments :</t>
  </si>
  <si>
    <t>De 9 à 13</t>
  </si>
  <si>
    <t>From 9 to 13</t>
  </si>
  <si>
    <t>de 14 à 19</t>
  </si>
  <si>
    <t>From 14 to 19</t>
  </si>
  <si>
    <r>
      <t xml:space="preserve">Type d'alerte possible 
</t>
    </r>
    <r>
      <rPr>
        <i/>
        <sz val="10"/>
        <rFont val="Calibri"/>
        <family val="2"/>
        <scheme val="minor"/>
      </rPr>
      <t>(pour Solthis, à adapter pour d'autres utilisateurs)</t>
    </r>
  </si>
  <si>
    <r>
      <t xml:space="preserve">Possible warning type </t>
    </r>
    <r>
      <rPr>
        <i/>
        <sz val="10"/>
        <color theme="1"/>
        <rFont val="Calibri"/>
        <family val="2"/>
        <scheme val="minor"/>
      </rPr>
      <t xml:space="preserve">
(for NGO like Solthis, need to be adapted for use by others stakeholders)</t>
    </r>
  </si>
  <si>
    <t>Test</t>
  </si>
  <si>
    <t>De 5 à 8</t>
  </si>
  <si>
    <t>From 5 to 8</t>
  </si>
  <si>
    <r>
      <t xml:space="preserve">Le travail de suivi &amp; d'analyse de la disponibilité, des rythmes de consommation et des approvisionnements est fait </t>
    </r>
    <r>
      <rPr>
        <b/>
        <sz val="10"/>
        <rFont val="Calibri"/>
        <family val="2"/>
        <scheme val="minor"/>
      </rPr>
      <t xml:space="preserve">régulièrement </t>
    </r>
    <r>
      <rPr>
        <sz val="10"/>
        <rFont val="Calibri"/>
        <family val="2"/>
        <scheme val="minor"/>
      </rPr>
      <t>par un comité opérationnel</t>
    </r>
  </si>
  <si>
    <r>
      <t xml:space="preserve">Le travail de suivi &amp; d'analyse de la disponibilité, des rythmes de consommation et des approvisionnements est fait </t>
    </r>
    <r>
      <rPr>
        <b/>
        <sz val="10"/>
        <rFont val="Calibri"/>
        <family val="2"/>
        <scheme val="minor"/>
      </rPr>
      <t>occasionnellement</t>
    </r>
    <r>
      <rPr>
        <sz val="10"/>
        <rFont val="Calibri"/>
        <family val="2"/>
        <scheme val="minor"/>
      </rPr>
      <t>, le mécanisme prévu à cet effet n'est pas opérationnel</t>
    </r>
  </si>
  <si>
    <t>Version pilote 0.8 mise à jour en octobre 2012 par Solthis</t>
  </si>
  <si>
    <t>Pilot version 0.8 update in October 2012 by Solthis</t>
  </si>
</sst>
</file>

<file path=xl/styles.xml><?xml version="1.0" encoding="utf-8"?>
<styleSheet xmlns="http://schemas.openxmlformats.org/spreadsheetml/2006/main">
  <numFmts count="2">
    <numFmt numFmtId="44" formatCode="_-* #,##0.00\ &quot;€&quot;_-;\-* #,##0.00\ &quot;€&quot;_-;_-* &quot;-&quot;??\ &quot;€&quot;_-;_-@_-"/>
    <numFmt numFmtId="164" formatCode="_-* #,##0.00\ &quot;F&quot;_-;\-* #,##0.00\ &quot;F&quot;_-;_-* &quot;-&quot;??\ &quot;F&quot;_-;_-@_-"/>
  </numFmts>
  <fonts count="28">
    <font>
      <sz val="11"/>
      <color theme="1"/>
      <name val="Calibri"/>
      <family val="2"/>
      <scheme val="minor"/>
    </font>
    <font>
      <sz val="10"/>
      <name val="Arial"/>
      <family val="2"/>
    </font>
    <font>
      <b/>
      <sz val="18"/>
      <color indexed="9"/>
      <name val="Century Gothic"/>
      <family val="2"/>
    </font>
    <font>
      <sz val="10"/>
      <name val="Times New Roman"/>
      <family val="1"/>
    </font>
    <font>
      <b/>
      <sz val="12"/>
      <name val="Century Gothic"/>
      <family val="2"/>
    </font>
    <font>
      <b/>
      <sz val="11"/>
      <color indexed="9"/>
      <name val="Century Gothic"/>
      <family val="2"/>
    </font>
    <font>
      <sz val="10"/>
      <name val="Arial"/>
      <family val="2"/>
    </font>
    <font>
      <b/>
      <sz val="11"/>
      <name val="Century Gothic"/>
      <family val="2"/>
    </font>
    <font>
      <u/>
      <sz val="10"/>
      <color theme="10"/>
      <name val="Times New Roman"/>
      <family val="1"/>
    </font>
    <font>
      <b/>
      <sz val="11"/>
      <color theme="1"/>
      <name val="Calibri"/>
      <family val="2"/>
      <scheme val="minor"/>
    </font>
    <font>
      <b/>
      <sz val="11"/>
      <color theme="0"/>
      <name val="Calibri"/>
      <family val="2"/>
      <scheme val="minor"/>
    </font>
    <font>
      <b/>
      <sz val="10"/>
      <name val="Calibri"/>
      <family val="2"/>
      <scheme val="minor"/>
    </font>
    <font>
      <sz val="10"/>
      <name val="Calibri"/>
      <family val="2"/>
      <scheme val="minor"/>
    </font>
    <font>
      <b/>
      <sz val="10"/>
      <color rgb="FFFF0000"/>
      <name val="Calibri"/>
      <family val="2"/>
      <scheme val="minor"/>
    </font>
    <font>
      <b/>
      <i/>
      <sz val="10"/>
      <color rgb="FFFF0000"/>
      <name val="Calibri"/>
      <family val="2"/>
      <scheme val="minor"/>
    </font>
    <font>
      <b/>
      <i/>
      <sz val="10"/>
      <name val="Calibri"/>
      <family val="2"/>
      <scheme val="minor"/>
    </font>
    <font>
      <i/>
      <sz val="10"/>
      <color rgb="FFFF0000"/>
      <name val="Calibri"/>
      <family val="2"/>
      <scheme val="minor"/>
    </font>
    <font>
      <i/>
      <sz val="10"/>
      <name val="Calibri"/>
      <family val="2"/>
      <scheme val="minor"/>
    </font>
    <font>
      <u/>
      <sz val="10"/>
      <color theme="1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u/>
      <sz val="10"/>
      <color theme="1"/>
      <name val="Calibri"/>
      <family val="2"/>
      <scheme val="minor"/>
    </font>
    <font>
      <b/>
      <sz val="11"/>
      <name val="Calibri"/>
      <family val="2"/>
      <scheme val="minor"/>
    </font>
    <font>
      <u/>
      <sz val="10"/>
      <name val="Calibri"/>
      <family val="2"/>
      <scheme val="minor"/>
    </font>
    <font>
      <sz val="10"/>
      <color indexed="9"/>
      <name val="Calibri"/>
      <family val="2"/>
      <scheme val="minor"/>
    </font>
    <font>
      <i/>
      <sz val="11"/>
      <color theme="1"/>
      <name val="Calibri"/>
      <family val="2"/>
      <scheme val="minor"/>
    </font>
    <font>
      <b/>
      <sz val="18"/>
      <color theme="0"/>
      <name val="Century Gothic"/>
      <family val="2"/>
    </font>
  </fonts>
  <fills count="18">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rgb="FF882345"/>
        <bgColor indexed="64"/>
      </patternFill>
    </fill>
    <fill>
      <patternFill patternType="solid">
        <fgColor theme="6"/>
        <bgColor indexed="64"/>
      </patternFill>
    </fill>
    <fill>
      <patternFill patternType="solid">
        <fgColor rgb="FFFFC000"/>
        <bgColor indexed="64"/>
      </patternFill>
    </fill>
    <fill>
      <patternFill patternType="solid">
        <fgColor rgb="FF92D05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8" tint="0.39997558519241921"/>
        <bgColor indexed="64"/>
      </patternFill>
    </fill>
  </fills>
  <borders count="61">
    <border>
      <left/>
      <right/>
      <top/>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s>
  <cellStyleXfs count="11">
    <xf numFmtId="0" fontId="0" fillId="0" borderId="0"/>
    <xf numFmtId="44" fontId="3"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alignment vertical="top"/>
      <protection locked="0"/>
    </xf>
    <xf numFmtId="164" fontId="6" fillId="0" borderId="0" applyFont="0" applyFill="0" applyBorder="0" applyAlignment="0" applyProtection="0"/>
    <xf numFmtId="0" fontId="1" fillId="0" borderId="0"/>
    <xf numFmtId="0" fontId="3" fillId="0" borderId="0"/>
    <xf numFmtId="0" fontId="3" fillId="0" borderId="0"/>
    <xf numFmtId="0" fontId="6" fillId="0" borderId="0"/>
    <xf numFmtId="0" fontId="6" fillId="0" borderId="0"/>
    <xf numFmtId="9" fontId="3" fillId="0" borderId="0" applyFont="0" applyFill="0" applyBorder="0" applyAlignment="0" applyProtection="0"/>
  </cellStyleXfs>
  <cellXfs count="233">
    <xf numFmtId="0" fontId="0" fillId="0" borderId="0" xfId="0"/>
    <xf numFmtId="0" fontId="2" fillId="4" borderId="0" xfId="5" applyFont="1" applyFill="1" applyAlignment="1">
      <alignment vertical="center"/>
    </xf>
    <xf numFmtId="0" fontId="2" fillId="0" borderId="0" xfId="5" applyFont="1" applyFill="1" applyAlignment="1">
      <alignment vertical="center"/>
    </xf>
    <xf numFmtId="0" fontId="3" fillId="0" borderId="0" xfId="6"/>
    <xf numFmtId="0" fontId="11" fillId="0" borderId="0" xfId="6" applyFont="1"/>
    <xf numFmtId="0" fontId="4" fillId="2" borderId="1" xfId="6" applyFont="1" applyFill="1" applyBorder="1" applyAlignment="1">
      <alignment horizontal="left" indent="1"/>
    </xf>
    <xf numFmtId="0" fontId="3" fillId="0" borderId="0" xfId="6" applyFont="1" applyBorder="1"/>
    <xf numFmtId="0" fontId="3" fillId="0" borderId="0" xfId="6" applyFont="1"/>
    <xf numFmtId="0" fontId="12" fillId="0" borderId="0" xfId="6" applyFont="1"/>
    <xf numFmtId="0" fontId="11" fillId="5" borderId="0" xfId="6" applyFont="1" applyFill="1"/>
    <xf numFmtId="0" fontId="12" fillId="5" borderId="40" xfId="6" applyFont="1" applyFill="1" applyBorder="1"/>
    <xf numFmtId="0" fontId="12" fillId="0" borderId="0" xfId="6" applyFont="1" applyFill="1" applyBorder="1"/>
    <xf numFmtId="0" fontId="13" fillId="0" borderId="0" xfId="6" applyFont="1"/>
    <xf numFmtId="0" fontId="3" fillId="0" borderId="0" xfId="6" applyBorder="1"/>
    <xf numFmtId="0" fontId="11" fillId="0" borderId="0" xfId="6" applyFont="1" applyAlignment="1">
      <alignment vertical="top"/>
    </xf>
    <xf numFmtId="0" fontId="11" fillId="0" borderId="0" xfId="6" applyFont="1" applyAlignment="1"/>
    <xf numFmtId="0" fontId="11" fillId="0" borderId="0" xfId="6" applyFont="1" applyAlignment="1">
      <alignment wrapText="1"/>
    </xf>
    <xf numFmtId="0" fontId="14" fillId="0" borderId="0" xfId="6" applyFont="1" applyAlignment="1">
      <alignment vertical="top"/>
    </xf>
    <xf numFmtId="0" fontId="15" fillId="0" borderId="0" xfId="6" applyFont="1"/>
    <xf numFmtId="0" fontId="16" fillId="0" borderId="0" xfId="6" applyFont="1" applyAlignment="1">
      <alignment vertical="top"/>
    </xf>
    <xf numFmtId="0" fontId="17" fillId="0" borderId="0" xfId="6" applyFont="1"/>
    <xf numFmtId="0" fontId="14" fillId="0" borderId="41" xfId="6" applyFont="1" applyBorder="1" applyAlignment="1">
      <alignment vertical="top"/>
    </xf>
    <xf numFmtId="0" fontId="14" fillId="0" borderId="42" xfId="6" applyFont="1" applyBorder="1" applyAlignment="1">
      <alignment vertical="top"/>
    </xf>
    <xf numFmtId="0" fontId="3" fillId="0" borderId="43" xfId="6" applyBorder="1"/>
    <xf numFmtId="0" fontId="14" fillId="0" borderId="0" xfId="6" applyFont="1" applyBorder="1" applyAlignment="1">
      <alignment vertical="top"/>
    </xf>
    <xf numFmtId="0" fontId="3" fillId="0" borderId="2" xfId="6" applyBorder="1"/>
    <xf numFmtId="0" fontId="3" fillId="0" borderId="3" xfId="6" applyBorder="1"/>
    <xf numFmtId="0" fontId="3" fillId="0" borderId="4" xfId="6" applyBorder="1"/>
    <xf numFmtId="0" fontId="1" fillId="0" borderId="0" xfId="5"/>
    <xf numFmtId="0" fontId="3" fillId="0" borderId="5" xfId="6" applyBorder="1"/>
    <xf numFmtId="0" fontId="11" fillId="0" borderId="0" xfId="5" applyFont="1" applyAlignment="1">
      <alignment vertical="top"/>
    </xf>
    <xf numFmtId="0" fontId="3" fillId="0" borderId="6" xfId="6" applyBorder="1"/>
    <xf numFmtId="0" fontId="11" fillId="0" borderId="0" xfId="5" applyFont="1"/>
    <xf numFmtId="0" fontId="18" fillId="0" borderId="0" xfId="3" applyFont="1" applyBorder="1" applyAlignment="1" applyProtection="1"/>
    <xf numFmtId="0" fontId="3" fillId="0" borderId="5" xfId="6" applyBorder="1" applyAlignment="1">
      <alignment vertical="center"/>
    </xf>
    <xf numFmtId="0" fontId="11" fillId="0" borderId="0" xfId="6" applyFont="1" applyBorder="1" applyAlignment="1">
      <alignment vertical="center"/>
    </xf>
    <xf numFmtId="0" fontId="3" fillId="0" borderId="0" xfId="6" applyBorder="1" applyAlignment="1">
      <alignment vertical="center"/>
    </xf>
    <xf numFmtId="0" fontId="3" fillId="0" borderId="6" xfId="6" applyBorder="1" applyAlignment="1">
      <alignment vertical="center"/>
    </xf>
    <xf numFmtId="0" fontId="1" fillId="0" borderId="0" xfId="5" applyAlignment="1">
      <alignment vertical="center"/>
    </xf>
    <xf numFmtId="0" fontId="11" fillId="0" borderId="0" xfId="6" applyFont="1" applyBorder="1" applyAlignment="1">
      <alignment horizontal="left" vertical="center"/>
    </xf>
    <xf numFmtId="0" fontId="15" fillId="0" borderId="0" xfId="6" applyFont="1" applyBorder="1" applyAlignment="1">
      <alignment vertical="center"/>
    </xf>
    <xf numFmtId="0" fontId="15" fillId="0" borderId="0" xfId="6" applyFont="1" applyBorder="1"/>
    <xf numFmtId="0" fontId="3" fillId="0" borderId="7" xfId="6" applyBorder="1"/>
    <xf numFmtId="0" fontId="3" fillId="0" borderId="8" xfId="6" applyBorder="1"/>
    <xf numFmtId="0" fontId="15" fillId="0" borderId="8" xfId="6" applyFont="1" applyBorder="1"/>
    <xf numFmtId="0" fontId="3" fillId="0" borderId="9" xfId="6" applyBorder="1"/>
    <xf numFmtId="0" fontId="19" fillId="0" borderId="0" xfId="0" applyFont="1"/>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6" borderId="12" xfId="0" applyFont="1" applyFill="1" applyBorder="1" applyAlignment="1">
      <alignment horizontal="center"/>
    </xf>
    <xf numFmtId="0" fontId="20" fillId="7" borderId="13" xfId="0" applyFont="1" applyFill="1" applyBorder="1" applyAlignment="1" applyProtection="1">
      <alignment horizontal="center" vertical="center" wrapText="1"/>
      <protection locked="0"/>
    </xf>
    <xf numFmtId="0" fontId="20" fillId="7" borderId="14" xfId="0" applyFont="1" applyFill="1" applyBorder="1" applyAlignment="1" applyProtection="1">
      <alignment horizontal="center" vertical="center" wrapText="1"/>
      <protection locked="0"/>
    </xf>
    <xf numFmtId="0" fontId="20" fillId="7" borderId="15" xfId="0" applyFont="1" applyFill="1" applyBorder="1" applyAlignment="1" applyProtection="1">
      <alignment horizontal="center" vertical="center" wrapText="1"/>
      <protection locked="0"/>
    </xf>
    <xf numFmtId="0" fontId="11" fillId="8" borderId="0" xfId="6" applyFont="1" applyFill="1"/>
    <xf numFmtId="0" fontId="19" fillId="0" borderId="0" xfId="0" applyFont="1" applyAlignment="1">
      <alignment horizontal="center"/>
    </xf>
    <xf numFmtId="0" fontId="0" fillId="0" borderId="0" xfId="0" applyAlignment="1">
      <alignment horizontal="center"/>
    </xf>
    <xf numFmtId="0" fontId="20" fillId="0" borderId="17" xfId="0" applyFont="1" applyBorder="1" applyAlignment="1">
      <alignment horizontal="center"/>
    </xf>
    <xf numFmtId="0" fontId="20" fillId="0" borderId="18" xfId="0" applyFont="1" applyBorder="1"/>
    <xf numFmtId="0" fontId="20" fillId="0" borderId="19" xfId="0" applyFont="1" applyBorder="1" applyAlignment="1">
      <alignment horizontal="left" indent="1"/>
    </xf>
    <xf numFmtId="0" fontId="9" fillId="0" borderId="20" xfId="0" applyFont="1" applyBorder="1" applyAlignment="1">
      <alignment horizontal="center" vertical="center"/>
    </xf>
    <xf numFmtId="0" fontId="0" fillId="0" borderId="0" xfId="0" applyAlignment="1">
      <alignment vertical="center"/>
    </xf>
    <xf numFmtId="0" fontId="9" fillId="9" borderId="21" xfId="0" applyFont="1" applyFill="1" applyBorder="1" applyAlignment="1">
      <alignment horizontal="left" vertical="center" indent="1"/>
    </xf>
    <xf numFmtId="0" fontId="9" fillId="6" borderId="21" xfId="0" applyFont="1" applyFill="1" applyBorder="1" applyAlignment="1">
      <alignment horizontal="left" vertical="center" indent="1"/>
    </xf>
    <xf numFmtId="0" fontId="10" fillId="10" borderId="21" xfId="0" applyFont="1" applyFill="1" applyBorder="1" applyAlignment="1">
      <alignment horizontal="left" vertical="center" indent="1"/>
    </xf>
    <xf numFmtId="0" fontId="10" fillId="11" borderId="22" xfId="0" applyFont="1" applyFill="1" applyBorder="1" applyAlignment="1">
      <alignment horizontal="left" vertical="center" indent="1"/>
    </xf>
    <xf numFmtId="0" fontId="9" fillId="7" borderId="23" xfId="0" applyFont="1" applyFill="1" applyBorder="1" applyAlignment="1">
      <alignment horizontal="left" vertical="center" indent="1"/>
    </xf>
    <xf numFmtId="0" fontId="21" fillId="0" borderId="0" xfId="0" applyFont="1"/>
    <xf numFmtId="0" fontId="22" fillId="0" borderId="0" xfId="0" applyFont="1"/>
    <xf numFmtId="0" fontId="16" fillId="0" borderId="0" xfId="0" applyFont="1"/>
    <xf numFmtId="0" fontId="20" fillId="0" borderId="14" xfId="0" applyFont="1" applyFill="1" applyBorder="1" applyAlignment="1">
      <alignment horizontal="center" vertical="center"/>
    </xf>
    <xf numFmtId="0" fontId="19" fillId="0" borderId="27" xfId="0" applyFont="1" applyBorder="1" applyAlignment="1">
      <alignment vertical="center"/>
    </xf>
    <xf numFmtId="0" fontId="19" fillId="0" borderId="0" xfId="0" applyFont="1" applyAlignment="1">
      <alignment vertical="center"/>
    </xf>
    <xf numFmtId="0" fontId="21" fillId="0" borderId="0" xfId="0" applyFont="1" applyAlignment="1">
      <alignment vertical="center"/>
    </xf>
    <xf numFmtId="0" fontId="20" fillId="0" borderId="25" xfId="0" applyFont="1" applyBorder="1" applyAlignment="1">
      <alignment vertical="center"/>
    </xf>
    <xf numFmtId="0" fontId="20" fillId="0" borderId="22" xfId="0" applyFont="1" applyBorder="1" applyAlignment="1">
      <alignment vertical="center"/>
    </xf>
    <xf numFmtId="0" fontId="12" fillId="0" borderId="0" xfId="6" applyFont="1" applyAlignment="1">
      <alignment wrapText="1"/>
    </xf>
    <xf numFmtId="0" fontId="20" fillId="0" borderId="17" xfId="0" applyFont="1" applyBorder="1" applyAlignment="1">
      <alignment vertical="center"/>
    </xf>
    <xf numFmtId="0" fontId="0" fillId="0" borderId="0" xfId="0" applyAlignment="1">
      <alignment horizontal="left" wrapText="1"/>
    </xf>
    <xf numFmtId="0" fontId="19" fillId="0" borderId="27" xfId="0" applyFont="1" applyBorder="1" applyAlignment="1">
      <alignment horizontal="left" vertical="center"/>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5" fillId="3" borderId="0" xfId="6" applyFont="1" applyFill="1" applyBorder="1" applyAlignment="1">
      <alignment horizontal="left" vertical="top" indent="1"/>
    </xf>
    <xf numFmtId="0" fontId="20" fillId="0" borderId="33" xfId="0" applyFont="1" applyBorder="1" applyAlignment="1">
      <alignment horizontal="center" vertical="center"/>
    </xf>
    <xf numFmtId="0" fontId="9" fillId="0" borderId="34" xfId="0" applyFont="1" applyBorder="1" applyAlignment="1">
      <alignment horizontal="center"/>
    </xf>
    <xf numFmtId="0" fontId="9" fillId="0" borderId="35" xfId="0" applyFont="1" applyBorder="1" applyAlignment="1">
      <alignment horizontal="center"/>
    </xf>
    <xf numFmtId="0" fontId="9" fillId="0" borderId="36" xfId="0" applyFont="1" applyBorder="1" applyAlignment="1">
      <alignment horizontal="center"/>
    </xf>
    <xf numFmtId="14" fontId="9" fillId="0" borderId="34" xfId="0" applyNumberFormat="1" applyFont="1" applyBorder="1" applyAlignment="1">
      <alignment horizontal="center"/>
    </xf>
    <xf numFmtId="0" fontId="12" fillId="14" borderId="0" xfId="6" applyFont="1" applyFill="1" applyBorder="1" applyAlignment="1">
      <alignment wrapText="1"/>
    </xf>
    <xf numFmtId="0" fontId="24" fillId="14" borderId="0" xfId="3" applyFont="1" applyFill="1" applyBorder="1" applyAlignment="1" applyProtection="1">
      <alignment wrapText="1"/>
    </xf>
    <xf numFmtId="0" fontId="12" fillId="0" borderId="0" xfId="6" applyFont="1" applyAlignment="1">
      <alignment vertical="center" wrapText="1"/>
    </xf>
    <xf numFmtId="0" fontId="19" fillId="0" borderId="27" xfId="0" applyFont="1" applyBorder="1" applyAlignment="1">
      <alignment horizontal="center" vertical="center" wrapText="1"/>
    </xf>
    <xf numFmtId="0" fontId="19" fillId="0" borderId="25" xfId="0" applyFont="1" applyBorder="1" applyAlignment="1">
      <alignment vertical="center" wrapText="1"/>
    </xf>
    <xf numFmtId="0" fontId="19" fillId="0" borderId="32" xfId="0" applyFont="1" applyBorder="1" applyAlignment="1">
      <alignment horizontal="center" vertical="center" wrapText="1"/>
    </xf>
    <xf numFmtId="0" fontId="19" fillId="0" borderId="21" xfId="0" applyFont="1" applyBorder="1" applyAlignment="1">
      <alignment vertical="center" wrapText="1"/>
    </xf>
    <xf numFmtId="0" fontId="19" fillId="0" borderId="22" xfId="0" applyFont="1" applyBorder="1" applyAlignment="1">
      <alignment vertical="center" wrapText="1"/>
    </xf>
    <xf numFmtId="0" fontId="19" fillId="0" borderId="30" xfId="0" applyFont="1" applyBorder="1" applyAlignment="1">
      <alignment horizontal="center" vertical="center" wrapText="1"/>
    </xf>
    <xf numFmtId="0" fontId="9" fillId="7" borderId="24" xfId="0" applyFont="1" applyFill="1" applyBorder="1" applyAlignment="1">
      <alignment horizontal="left" vertical="center" indent="1"/>
    </xf>
    <xf numFmtId="0" fontId="9" fillId="9" borderId="26" xfId="0" applyFont="1" applyFill="1" applyBorder="1" applyAlignment="1">
      <alignment horizontal="left" vertical="center" indent="1"/>
    </xf>
    <xf numFmtId="0" fontId="9" fillId="6" borderId="26" xfId="0" applyFont="1" applyFill="1" applyBorder="1" applyAlignment="1">
      <alignment horizontal="left" vertical="center" indent="1"/>
    </xf>
    <xf numFmtId="0" fontId="10" fillId="10" borderId="26" xfId="0" applyFont="1" applyFill="1" applyBorder="1" applyAlignment="1">
      <alignment horizontal="left" vertical="center" indent="1"/>
    </xf>
    <xf numFmtId="0" fontId="10" fillId="11" borderId="50" xfId="0" applyFont="1" applyFill="1" applyBorder="1" applyAlignment="1">
      <alignment horizontal="left" vertical="center" indent="1"/>
    </xf>
    <xf numFmtId="0" fontId="12" fillId="0" borderId="0" xfId="6" applyFont="1" applyBorder="1" applyAlignment="1">
      <alignment wrapText="1"/>
    </xf>
    <xf numFmtId="0" fontId="12" fillId="0" borderId="0" xfId="5" applyFont="1" applyAlignment="1">
      <alignment vertical="center" wrapText="1"/>
    </xf>
    <xf numFmtId="0" fontId="12" fillId="14" borderId="0" xfId="5" applyFont="1" applyFill="1" applyBorder="1" applyAlignment="1">
      <alignment wrapText="1"/>
    </xf>
    <xf numFmtId="0" fontId="12" fillId="0" borderId="0" xfId="5" applyFont="1" applyAlignment="1">
      <alignment wrapText="1"/>
    </xf>
    <xf numFmtId="0" fontId="12" fillId="14" borderId="0" xfId="6" applyFont="1" applyFill="1" applyBorder="1" applyAlignment="1">
      <alignment vertical="center" wrapText="1"/>
    </xf>
    <xf numFmtId="0" fontId="12" fillId="14" borderId="0" xfId="5" applyFont="1" applyFill="1" applyBorder="1" applyAlignment="1">
      <alignment vertical="center" wrapText="1"/>
    </xf>
    <xf numFmtId="0" fontId="19" fillId="0" borderId="0" xfId="0" applyFont="1" applyAlignment="1">
      <alignment vertical="center" wrapText="1"/>
    </xf>
    <xf numFmtId="0" fontId="19" fillId="0" borderId="0" xfId="0" applyFont="1" applyAlignment="1">
      <alignment wrapText="1"/>
    </xf>
    <xf numFmtId="0" fontId="25" fillId="14" borderId="0" xfId="5" applyFont="1" applyFill="1" applyBorder="1" applyAlignment="1">
      <alignment vertical="center" wrapText="1"/>
    </xf>
    <xf numFmtId="0" fontId="25" fillId="0" borderId="0" xfId="5" applyFont="1" applyFill="1" applyAlignment="1">
      <alignment vertical="center" wrapText="1"/>
    </xf>
    <xf numFmtId="0" fontId="12" fillId="14" borderId="0" xfId="6" applyFont="1" applyFill="1" applyBorder="1" applyAlignment="1">
      <alignment horizontal="left" wrapText="1"/>
    </xf>
    <xf numFmtId="0" fontId="12" fillId="14" borderId="0" xfId="6" applyFont="1" applyFill="1" applyBorder="1" applyAlignment="1">
      <alignment vertical="top" wrapText="1"/>
    </xf>
    <xf numFmtId="0" fontId="12" fillId="14" borderId="0" xfId="6" applyFont="1" applyFill="1" applyBorder="1" applyAlignment="1">
      <alignment horizontal="left" vertical="top" wrapText="1"/>
    </xf>
    <xf numFmtId="0" fontId="12" fillId="14" borderId="21" xfId="5" applyFont="1" applyFill="1" applyBorder="1" applyAlignment="1">
      <alignment vertical="center" wrapText="1"/>
    </xf>
    <xf numFmtId="0" fontId="12" fillId="14" borderId="14" xfId="5" applyFont="1" applyFill="1" applyBorder="1" applyAlignment="1">
      <alignment vertical="center" wrapText="1"/>
    </xf>
    <xf numFmtId="0" fontId="12" fillId="14" borderId="21" xfId="6" applyFont="1" applyFill="1" applyBorder="1" applyAlignment="1">
      <alignment vertical="center" wrapText="1"/>
    </xf>
    <xf numFmtId="0" fontId="12" fillId="14" borderId="14" xfId="6" applyFont="1" applyFill="1" applyBorder="1" applyAlignment="1">
      <alignment vertical="center" wrapText="1"/>
    </xf>
    <xf numFmtId="0" fontId="12" fillId="14" borderId="21" xfId="6" applyFont="1" applyFill="1" applyBorder="1" applyAlignment="1">
      <alignment horizontal="left" vertical="center" wrapText="1"/>
    </xf>
    <xf numFmtId="0" fontId="12" fillId="14" borderId="14" xfId="6" applyFont="1" applyFill="1" applyBorder="1" applyAlignment="1">
      <alignment horizontal="left" vertical="center" wrapText="1"/>
    </xf>
    <xf numFmtId="0" fontId="24" fillId="14" borderId="21" xfId="3" applyFont="1" applyFill="1" applyBorder="1" applyAlignment="1" applyProtection="1">
      <alignment vertical="center" wrapText="1"/>
    </xf>
    <xf numFmtId="0" fontId="24" fillId="14" borderId="14" xfId="3" applyFont="1" applyFill="1" applyBorder="1" applyAlignment="1" applyProtection="1">
      <alignment vertical="center" wrapText="1"/>
    </xf>
    <xf numFmtId="0" fontId="24" fillId="14" borderId="22" xfId="3" applyFont="1" applyFill="1" applyBorder="1" applyAlignment="1" applyProtection="1">
      <alignment vertical="center" wrapText="1"/>
    </xf>
    <xf numFmtId="0" fontId="24" fillId="14" borderId="15" xfId="3" applyFont="1" applyFill="1" applyBorder="1" applyAlignment="1" applyProtection="1">
      <alignment vertical="center" wrapText="1"/>
    </xf>
    <xf numFmtId="0" fontId="12" fillId="0" borderId="55" xfId="6" applyFont="1" applyBorder="1" applyAlignment="1">
      <alignment vertical="center" wrapText="1"/>
    </xf>
    <xf numFmtId="0" fontId="12" fillId="0" borderId="56" xfId="6" applyFont="1" applyBorder="1" applyAlignment="1">
      <alignment vertical="center" wrapText="1"/>
    </xf>
    <xf numFmtId="0" fontId="9" fillId="0" borderId="0" xfId="0" applyFont="1" applyAlignment="1">
      <alignment wrapText="1"/>
    </xf>
    <xf numFmtId="0" fontId="9" fillId="13" borderId="54" xfId="0" applyFont="1" applyFill="1" applyBorder="1" applyAlignment="1">
      <alignment vertical="center" wrapText="1"/>
    </xf>
    <xf numFmtId="0" fontId="9" fillId="0" borderId="0" xfId="0" applyFont="1" applyAlignment="1">
      <alignment vertical="center" wrapText="1"/>
    </xf>
    <xf numFmtId="0" fontId="23" fillId="15" borderId="25" xfId="0" applyFont="1" applyFill="1" applyBorder="1" applyAlignment="1">
      <alignment vertical="center" wrapText="1"/>
    </xf>
    <xf numFmtId="0" fontId="23" fillId="16" borderId="13" xfId="0" applyFont="1" applyFill="1" applyBorder="1" applyAlignment="1">
      <alignment vertical="center" wrapText="1"/>
    </xf>
    <xf numFmtId="0" fontId="23" fillId="14" borderId="0" xfId="0" applyFont="1" applyFill="1" applyBorder="1" applyAlignment="1">
      <alignment wrapText="1"/>
    </xf>
    <xf numFmtId="0" fontId="9" fillId="14" borderId="0" xfId="0" applyFont="1" applyFill="1" applyBorder="1" applyAlignment="1">
      <alignment wrapText="1"/>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wrapText="1"/>
    </xf>
    <xf numFmtId="0" fontId="19" fillId="0" borderId="0" xfId="0" applyFont="1" applyFill="1" applyBorder="1"/>
    <xf numFmtId="0" fontId="19" fillId="0" borderId="0" xfId="0" applyFont="1" applyFill="1" applyBorder="1" applyAlignment="1">
      <alignment horizontal="left"/>
    </xf>
    <xf numFmtId="0" fontId="19" fillId="0" borderId="55" xfId="0" applyFont="1" applyBorder="1" applyAlignment="1">
      <alignment horizontal="left" wrapText="1"/>
    </xf>
    <xf numFmtId="0" fontId="19" fillId="0" borderId="56" xfId="0" applyFont="1" applyBorder="1" applyAlignment="1">
      <alignment horizontal="left" wrapText="1"/>
    </xf>
    <xf numFmtId="0" fontId="20" fillId="13" borderId="54" xfId="0" applyFont="1" applyFill="1" applyBorder="1" applyAlignment="1">
      <alignment horizontal="left" wrapText="1"/>
    </xf>
    <xf numFmtId="0" fontId="19" fillId="0" borderId="18" xfId="0" applyFont="1" applyBorder="1" applyAlignment="1">
      <alignment horizontal="left" vertical="center"/>
    </xf>
    <xf numFmtId="0" fontId="11" fillId="15" borderId="24" xfId="0" applyFont="1" applyFill="1" applyBorder="1" applyAlignment="1">
      <alignment horizontal="left" vertical="center" wrapText="1"/>
    </xf>
    <xf numFmtId="0" fontId="20" fillId="17" borderId="13" xfId="0" applyFont="1" applyFill="1" applyBorder="1" applyAlignment="1">
      <alignment horizontal="left" vertical="center" wrapText="1"/>
    </xf>
    <xf numFmtId="0" fontId="12" fillId="14" borderId="26" xfId="6" applyFont="1" applyFill="1" applyBorder="1" applyAlignment="1">
      <alignment horizontal="left" vertical="center" wrapText="1"/>
    </xf>
    <xf numFmtId="0" fontId="12" fillId="14" borderId="26" xfId="0" applyFont="1" applyFill="1" applyBorder="1" applyAlignment="1">
      <alignment horizontal="left" vertical="center" wrapText="1"/>
    </xf>
    <xf numFmtId="0" fontId="12" fillId="14" borderId="50" xfId="0" applyFont="1" applyFill="1" applyBorder="1" applyAlignment="1">
      <alignment horizontal="left" vertical="center" wrapText="1"/>
    </xf>
    <xf numFmtId="0" fontId="12" fillId="14" borderId="60" xfId="6" applyFont="1" applyFill="1" applyBorder="1" applyAlignment="1">
      <alignment horizontal="left" vertical="center" wrapText="1"/>
    </xf>
    <xf numFmtId="0" fontId="19" fillId="0" borderId="16" xfId="0" applyFont="1" applyBorder="1" applyAlignment="1">
      <alignment horizontal="left" vertical="center" wrapText="1"/>
    </xf>
    <xf numFmtId="0" fontId="26" fillId="0" borderId="0" xfId="0" applyFont="1" applyAlignment="1">
      <alignment horizontal="left"/>
    </xf>
    <xf numFmtId="0" fontId="12" fillId="0" borderId="0" xfId="0" applyFont="1" applyFill="1" applyBorder="1" applyAlignment="1">
      <alignment vertical="top"/>
    </xf>
    <xf numFmtId="0" fontId="12" fillId="14" borderId="55" xfId="0" applyFont="1" applyFill="1" applyBorder="1" applyAlignment="1">
      <alignment horizontal="left" vertical="top" wrapText="1"/>
    </xf>
    <xf numFmtId="0" fontId="12" fillId="0" borderId="0" xfId="0" applyFont="1" applyFill="1" applyBorder="1" applyAlignment="1">
      <alignment horizontal="left" vertical="top"/>
    </xf>
    <xf numFmtId="0" fontId="12" fillId="14" borderId="21" xfId="0" applyFont="1" applyFill="1" applyBorder="1" applyAlignment="1">
      <alignment horizontal="left" vertical="top" wrapText="1"/>
    </xf>
    <xf numFmtId="0" fontId="12" fillId="14" borderId="14" xfId="6" applyFont="1" applyFill="1" applyBorder="1" applyAlignment="1">
      <alignment horizontal="left" vertical="top" wrapText="1"/>
    </xf>
    <xf numFmtId="0" fontId="12" fillId="14" borderId="18" xfId="0" applyFont="1" applyFill="1" applyBorder="1" applyAlignment="1">
      <alignment vertical="top"/>
    </xf>
    <xf numFmtId="0" fontId="12" fillId="14" borderId="27" xfId="0" applyFont="1" applyFill="1" applyBorder="1" applyAlignment="1">
      <alignment vertical="top"/>
    </xf>
    <xf numFmtId="0" fontId="19" fillId="0" borderId="0" xfId="0" applyFont="1" applyAlignment="1">
      <alignment vertical="top"/>
    </xf>
    <xf numFmtId="0" fontId="11" fillId="13" borderId="54" xfId="0" applyFont="1" applyFill="1" applyBorder="1" applyAlignment="1">
      <alignment horizontal="left" vertical="top" wrapText="1"/>
    </xf>
    <xf numFmtId="0" fontId="11" fillId="15" borderId="25" xfId="0" applyFont="1" applyFill="1" applyBorder="1" applyAlignment="1">
      <alignment horizontal="left" vertical="top" wrapText="1"/>
    </xf>
    <xf numFmtId="0" fontId="11" fillId="16" borderId="13" xfId="0" applyFont="1" applyFill="1" applyBorder="1" applyAlignment="1">
      <alignment horizontal="left" vertical="top" wrapText="1"/>
    </xf>
    <xf numFmtId="0" fontId="12" fillId="14" borderId="21" xfId="6" applyFont="1" applyFill="1" applyBorder="1" applyAlignment="1">
      <alignment horizontal="left" vertical="top" wrapText="1"/>
    </xf>
    <xf numFmtId="0" fontId="12" fillId="14" borderId="14" xfId="0" applyFont="1" applyFill="1" applyBorder="1" applyAlignment="1">
      <alignment horizontal="left" vertical="top" wrapText="1"/>
    </xf>
    <xf numFmtId="0" fontId="12" fillId="14" borderId="57" xfId="0" applyFont="1" applyFill="1" applyBorder="1" applyAlignment="1">
      <alignment horizontal="left" vertical="top" wrapText="1"/>
    </xf>
    <xf numFmtId="0" fontId="12" fillId="14" borderId="58" xfId="0" applyFont="1" applyFill="1" applyBorder="1" applyAlignment="1">
      <alignment horizontal="left" vertical="top" wrapText="1"/>
    </xf>
    <xf numFmtId="0" fontId="12" fillId="14" borderId="59" xfId="0" applyFont="1" applyFill="1" applyBorder="1" applyAlignment="1">
      <alignment horizontal="left" vertical="top" wrapText="1"/>
    </xf>
    <xf numFmtId="0" fontId="19" fillId="0" borderId="0" xfId="0" applyFont="1" applyFill="1" applyBorder="1" applyAlignment="1">
      <alignment vertical="top"/>
    </xf>
    <xf numFmtId="0" fontId="19" fillId="0" borderId="55" xfId="0" applyFont="1" applyBorder="1" applyAlignment="1">
      <alignment horizontal="left" vertical="top" wrapText="1"/>
    </xf>
    <xf numFmtId="0" fontId="19" fillId="0" borderId="0" xfId="0" applyFont="1" applyFill="1" applyBorder="1" applyAlignment="1">
      <alignment horizontal="left" vertical="top"/>
    </xf>
    <xf numFmtId="0" fontId="19" fillId="0" borderId="21" xfId="0" applyFont="1" applyBorder="1" applyAlignment="1">
      <alignment horizontal="left" vertical="top" wrapText="1"/>
    </xf>
    <xf numFmtId="0" fontId="19" fillId="0" borderId="14" xfId="0" applyFont="1" applyBorder="1" applyAlignment="1">
      <alignment horizontal="left" vertical="top" wrapText="1"/>
    </xf>
    <xf numFmtId="0" fontId="19" fillId="0" borderId="14" xfId="0" applyFont="1" applyFill="1" applyBorder="1" applyAlignment="1">
      <alignment horizontal="left" vertical="top" wrapText="1"/>
    </xf>
    <xf numFmtId="0" fontId="19" fillId="0" borderId="56" xfId="0" applyFont="1" applyBorder="1" applyAlignment="1">
      <alignment horizontal="left" vertical="top" wrapText="1"/>
    </xf>
    <xf numFmtId="0" fontId="19" fillId="0" borderId="22" xfId="0" applyFont="1" applyBorder="1" applyAlignment="1">
      <alignment horizontal="left" vertical="top" wrapText="1"/>
    </xf>
    <xf numFmtId="0" fontId="19" fillId="0" borderId="15" xfId="0" applyFont="1" applyFill="1" applyBorder="1" applyAlignment="1">
      <alignment horizontal="left" vertical="top" wrapText="1"/>
    </xf>
    <xf numFmtId="0" fontId="19" fillId="0" borderId="0" xfId="0" applyFont="1" applyAlignment="1">
      <alignment horizontal="left" vertical="top" wrapText="1"/>
    </xf>
    <xf numFmtId="0" fontId="19" fillId="0" borderId="50" xfId="0" applyFont="1" applyBorder="1" applyAlignment="1">
      <alignment vertical="center"/>
    </xf>
    <xf numFmtId="0" fontId="19" fillId="0" borderId="28" xfId="0" applyFont="1" applyBorder="1" applyAlignment="1">
      <alignment vertical="center"/>
    </xf>
    <xf numFmtId="0" fontId="19" fillId="0" borderId="29" xfId="0" applyFont="1" applyBorder="1" applyAlignment="1">
      <alignment vertical="center"/>
    </xf>
    <xf numFmtId="0" fontId="11" fillId="5" borderId="40" xfId="6" applyFont="1" applyFill="1" applyBorder="1" applyProtection="1">
      <protection locked="0"/>
    </xf>
    <xf numFmtId="0" fontId="5" fillId="3" borderId="44" xfId="6" applyFont="1" applyFill="1" applyBorder="1" applyAlignment="1">
      <alignment horizontal="left" vertical="top" indent="1"/>
    </xf>
    <xf numFmtId="0" fontId="5" fillId="3" borderId="45" xfId="6" applyFont="1" applyFill="1" applyBorder="1" applyAlignment="1">
      <alignment horizontal="left" vertical="top" indent="1"/>
    </xf>
    <xf numFmtId="0" fontId="5" fillId="3" borderId="46" xfId="6" applyFont="1" applyFill="1" applyBorder="1" applyAlignment="1">
      <alignment horizontal="left" vertical="top" indent="1"/>
    </xf>
    <xf numFmtId="0" fontId="27" fillId="4" borderId="0" xfId="5" applyFont="1" applyFill="1" applyAlignment="1">
      <alignment horizontal="center" vertical="center"/>
    </xf>
    <xf numFmtId="0" fontId="4" fillId="2" borderId="1" xfId="6" applyFont="1" applyFill="1" applyBorder="1" applyAlignment="1">
      <alignment horizontal="left" indent="1"/>
    </xf>
    <xf numFmtId="0" fontId="5" fillId="3" borderId="39" xfId="6" applyFont="1" applyFill="1" applyBorder="1" applyAlignment="1">
      <alignment horizontal="left" vertical="top" indent="1"/>
    </xf>
    <xf numFmtId="0" fontId="21" fillId="0" borderId="0" xfId="0" applyFont="1" applyAlignment="1">
      <alignment horizontal="left" wrapText="1"/>
    </xf>
    <xf numFmtId="0" fontId="20" fillId="7" borderId="32" xfId="0" applyFont="1" applyFill="1" applyBorder="1" applyAlignment="1" applyProtection="1">
      <alignment horizontal="center" vertical="center"/>
      <protection locked="0"/>
    </xf>
    <xf numFmtId="0" fontId="20" fillId="7" borderId="13" xfId="0" applyFont="1" applyFill="1" applyBorder="1" applyAlignment="1" applyProtection="1">
      <alignment horizontal="center" vertical="center"/>
      <protection locked="0"/>
    </xf>
    <xf numFmtId="14" fontId="20" fillId="7" borderId="30" xfId="0" applyNumberFormat="1" applyFont="1" applyFill="1" applyBorder="1" applyAlignment="1" applyProtection="1">
      <alignment horizontal="center" vertical="center"/>
      <protection locked="0"/>
    </xf>
    <xf numFmtId="14" fontId="20" fillId="7" borderId="15" xfId="0" applyNumberFormat="1" applyFont="1" applyFill="1" applyBorder="1" applyAlignment="1" applyProtection="1">
      <alignment horizontal="center" vertical="center"/>
      <protection locked="0"/>
    </xf>
    <xf numFmtId="0" fontId="19" fillId="0" borderId="51" xfId="0" applyFont="1" applyBorder="1" applyAlignment="1">
      <alignment horizontal="left" vertical="center"/>
    </xf>
    <xf numFmtId="0" fontId="19" fillId="0" borderId="47" xfId="0" applyFont="1" applyBorder="1" applyAlignment="1">
      <alignment horizontal="left" vertical="center"/>
    </xf>
    <xf numFmtId="0" fontId="19" fillId="0" borderId="48" xfId="0" applyFont="1" applyBorder="1" applyAlignment="1">
      <alignment horizontal="left" vertical="center"/>
    </xf>
    <xf numFmtId="0" fontId="19" fillId="0" borderId="19" xfId="0" applyFont="1" applyBorder="1" applyAlignment="1">
      <alignment horizontal="left" vertical="center"/>
    </xf>
    <xf numFmtId="0" fontId="19" fillId="0" borderId="17" xfId="0" applyFont="1" applyBorder="1" applyAlignment="1">
      <alignment horizontal="left" vertical="center"/>
    </xf>
    <xf numFmtId="0" fontId="19" fillId="0" borderId="31" xfId="0" applyFont="1" applyBorder="1" applyAlignment="1">
      <alignment horizontal="left" vertical="center"/>
    </xf>
    <xf numFmtId="0" fontId="19" fillId="0" borderId="19" xfId="0" applyFont="1" applyBorder="1" applyAlignment="1">
      <alignment horizontal="left" vertical="center" wrapText="1"/>
    </xf>
    <xf numFmtId="0" fontId="19" fillId="0" borderId="17" xfId="0" applyFont="1" applyBorder="1" applyAlignment="1">
      <alignment horizontal="left" vertical="center" wrapText="1"/>
    </xf>
    <xf numFmtId="0" fontId="19" fillId="0" borderId="31" xfId="0" applyFont="1" applyBorder="1" applyAlignment="1">
      <alignment horizontal="left" vertical="center" wrapText="1"/>
    </xf>
    <xf numFmtId="0" fontId="20" fillId="0" borderId="52"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3" fillId="13" borderId="24" xfId="6" applyFont="1" applyFill="1" applyBorder="1" applyAlignment="1">
      <alignment horizontal="left" vertical="top" indent="1"/>
    </xf>
    <xf numFmtId="0" fontId="23" fillId="13" borderId="47" xfId="6" applyFont="1" applyFill="1" applyBorder="1" applyAlignment="1">
      <alignment horizontal="left" vertical="top" indent="1"/>
    </xf>
    <xf numFmtId="0" fontId="23" fillId="13" borderId="48" xfId="6" applyFont="1" applyFill="1" applyBorder="1" applyAlignment="1">
      <alignment horizontal="left" vertical="top" indent="1"/>
    </xf>
    <xf numFmtId="0" fontId="7" fillId="12" borderId="34" xfId="6" applyFont="1" applyFill="1" applyBorder="1" applyAlignment="1">
      <alignment horizontal="left" vertical="top"/>
    </xf>
    <xf numFmtId="0" fontId="7" fillId="12" borderId="35" xfId="6" applyFont="1" applyFill="1" applyBorder="1" applyAlignment="1">
      <alignment horizontal="left" vertical="top"/>
    </xf>
    <xf numFmtId="0" fontId="7" fillId="12" borderId="49" xfId="6" applyFont="1" applyFill="1" applyBorder="1" applyAlignment="1">
      <alignment horizontal="left" vertical="top"/>
    </xf>
    <xf numFmtId="0" fontId="19" fillId="0" borderId="50" xfId="0" applyFont="1" applyBorder="1" applyAlignment="1">
      <alignment vertical="center" wrapText="1"/>
    </xf>
    <xf numFmtId="0" fontId="19" fillId="0" borderId="28" xfId="0" applyFont="1" applyBorder="1" applyAlignment="1">
      <alignment vertical="center" wrapText="1"/>
    </xf>
    <xf numFmtId="0" fontId="19" fillId="0" borderId="29" xfId="0" applyFont="1" applyBorder="1" applyAlignment="1">
      <alignment vertical="center" wrapText="1"/>
    </xf>
    <xf numFmtId="0" fontId="19" fillId="0" borderId="26" xfId="0" applyFont="1" applyBorder="1" applyAlignment="1">
      <alignment vertical="center"/>
    </xf>
    <xf numFmtId="0" fontId="19" fillId="0" borderId="17" xfId="0" applyFont="1" applyBorder="1" applyAlignment="1">
      <alignment vertical="center"/>
    </xf>
    <xf numFmtId="0" fontId="19" fillId="0" borderId="18" xfId="0" applyFont="1" applyBorder="1" applyAlignment="1">
      <alignment vertical="center"/>
    </xf>
    <xf numFmtId="0" fontId="19" fillId="0" borderId="2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26" xfId="0" applyFont="1" applyBorder="1" applyAlignment="1">
      <alignment horizontal="left" vertical="center" wrapText="1"/>
    </xf>
    <xf numFmtId="0" fontId="19" fillId="0" borderId="18" xfId="0" applyFont="1" applyBorder="1" applyAlignment="1">
      <alignment horizontal="left" vertical="center" wrapText="1"/>
    </xf>
    <xf numFmtId="0" fontId="19" fillId="0" borderId="50" xfId="0" applyFont="1" applyBorder="1" applyAlignment="1">
      <alignment horizontal="left" vertical="center" wrapText="1"/>
    </xf>
    <xf numFmtId="0" fontId="19" fillId="0" borderId="29"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20" fillId="0" borderId="34" xfId="0" applyFont="1" applyBorder="1" applyAlignment="1">
      <alignment horizontal="center" vertical="center"/>
    </xf>
    <xf numFmtId="0" fontId="20" fillId="0" borderId="49" xfId="0" applyFont="1" applyBorder="1" applyAlignment="1">
      <alignment horizontal="center" vertical="center"/>
    </xf>
    <xf numFmtId="0" fontId="20" fillId="0" borderId="52" xfId="0" applyFont="1" applyBorder="1" applyAlignment="1">
      <alignment horizontal="center" vertical="center" wrapText="1"/>
    </xf>
    <xf numFmtId="0" fontId="20" fillId="0" borderId="36" xfId="0" applyFont="1" applyBorder="1" applyAlignment="1">
      <alignment horizontal="center" vertical="center" wrapText="1"/>
    </xf>
    <xf numFmtId="0" fontId="19" fillId="0" borderId="24" xfId="0" applyFont="1" applyBorder="1" applyAlignment="1">
      <alignment horizontal="left" vertical="center" wrapText="1"/>
    </xf>
    <xf numFmtId="0" fontId="19" fillId="0" borderId="53" xfId="0" applyFont="1" applyBorder="1" applyAlignment="1">
      <alignment horizontal="left" vertical="center" wrapText="1"/>
    </xf>
    <xf numFmtId="0" fontId="19" fillId="0" borderId="51" xfId="0" applyFont="1" applyBorder="1" applyAlignment="1">
      <alignment horizontal="left" vertical="center" wrapText="1"/>
    </xf>
    <xf numFmtId="0" fontId="19" fillId="0" borderId="48" xfId="0" applyFont="1" applyBorder="1" applyAlignment="1">
      <alignment horizontal="left" vertical="center" wrapText="1"/>
    </xf>
    <xf numFmtId="0" fontId="19" fillId="0" borderId="28" xfId="0" applyFont="1" applyBorder="1" applyAlignment="1">
      <alignment horizontal="left" vertical="center" wrapText="1"/>
    </xf>
  </cellXfs>
  <cellStyles count="11">
    <cellStyle name="Euro" xfId="1"/>
    <cellStyle name="Euro 2" xfId="2"/>
    <cellStyle name="Lien hypertexte" xfId="3" builtinId="8"/>
    <cellStyle name="Monétaire 2" xfId="4"/>
    <cellStyle name="Normal" xfId="0" builtinId="0"/>
    <cellStyle name="Normal 2" xfId="5"/>
    <cellStyle name="Normal 2 2" xfId="6"/>
    <cellStyle name="Normal 3" xfId="7"/>
    <cellStyle name="Normal 3 2" xfId="8"/>
    <cellStyle name="Normal 4" xfId="9"/>
    <cellStyle name="Pourcentage 2" xfId="10"/>
  </cellStyles>
  <dxfs count="5">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hyperlink" Target="http://creativecommons.org/licenses/by-nc-sa/3.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5</xdr:col>
      <xdr:colOff>304800</xdr:colOff>
      <xdr:row>4</xdr:row>
      <xdr:rowOff>28575</xdr:rowOff>
    </xdr:from>
    <xdr:to>
      <xdr:col>6</xdr:col>
      <xdr:colOff>304800</xdr:colOff>
      <xdr:row>7</xdr:row>
      <xdr:rowOff>123825</xdr:rowOff>
    </xdr:to>
    <xdr:pic>
      <xdr:nvPicPr>
        <xdr:cNvPr id="2765" name="Picture 1" descr="logo_DEF réduit 2"/>
        <xdr:cNvPicPr>
          <a:picLocks noChangeAspect="1" noChangeArrowheads="1"/>
        </xdr:cNvPicPr>
      </xdr:nvPicPr>
      <xdr:blipFill>
        <a:blip xmlns:r="http://schemas.openxmlformats.org/officeDocument/2006/relationships" r:embed="rId1" cstate="print"/>
        <a:srcRect/>
        <a:stretch>
          <a:fillRect/>
        </a:stretch>
      </xdr:blipFill>
      <xdr:spPr bwMode="auto">
        <a:xfrm>
          <a:off x="7448550" y="819150"/>
          <a:ext cx="1257300" cy="581025"/>
        </a:xfrm>
        <a:prstGeom prst="rect">
          <a:avLst/>
        </a:prstGeom>
        <a:noFill/>
        <a:ln w="9525">
          <a:noFill/>
          <a:miter lim="800000"/>
          <a:headEnd/>
          <a:tailEnd/>
        </a:ln>
      </xdr:spPr>
    </xdr:pic>
    <xdr:clientData/>
  </xdr:twoCellAnchor>
  <xdr:twoCellAnchor editAs="oneCell">
    <xdr:from>
      <xdr:col>7</xdr:col>
      <xdr:colOff>219075</xdr:colOff>
      <xdr:row>64</xdr:row>
      <xdr:rowOff>19050</xdr:rowOff>
    </xdr:from>
    <xdr:to>
      <xdr:col>7</xdr:col>
      <xdr:colOff>628650</xdr:colOff>
      <xdr:row>65</xdr:row>
      <xdr:rowOff>257175</xdr:rowOff>
    </xdr:to>
    <xdr:pic>
      <xdr:nvPicPr>
        <xdr:cNvPr id="276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9858375" y="10782300"/>
          <a:ext cx="409575" cy="400050"/>
        </a:xfrm>
        <a:prstGeom prst="rect">
          <a:avLst/>
        </a:prstGeom>
        <a:noFill/>
        <a:ln w="1">
          <a:noFill/>
          <a:miter lim="800000"/>
          <a:headEnd/>
          <a:tailEnd/>
        </a:ln>
      </xdr:spPr>
    </xdr:pic>
    <xdr:clientData/>
  </xdr:twoCellAnchor>
  <xdr:twoCellAnchor editAs="oneCell">
    <xdr:from>
      <xdr:col>1</xdr:col>
      <xdr:colOff>438150</xdr:colOff>
      <xdr:row>65</xdr:row>
      <xdr:rowOff>266700</xdr:rowOff>
    </xdr:from>
    <xdr:to>
      <xdr:col>2</xdr:col>
      <xdr:colOff>428625</xdr:colOff>
      <xdr:row>66</xdr:row>
      <xdr:rowOff>285750</xdr:rowOff>
    </xdr:to>
    <xdr:pic>
      <xdr:nvPicPr>
        <xdr:cNvPr id="2767" name="Picture 1" descr="Contrat Creative Commons"/>
        <xdr:cNvPicPr>
          <a:picLocks noChangeAspect="1" noChangeArrowheads="1"/>
        </xdr:cNvPicPr>
      </xdr:nvPicPr>
      <xdr:blipFill>
        <a:blip xmlns:r="http://schemas.openxmlformats.org/officeDocument/2006/relationships" r:embed="rId3" cstate="print"/>
        <a:srcRect/>
        <a:stretch>
          <a:fillRect/>
        </a:stretch>
      </xdr:blipFill>
      <xdr:spPr bwMode="auto">
        <a:xfrm>
          <a:off x="895350" y="11191875"/>
          <a:ext cx="1085850" cy="352425"/>
        </a:xfrm>
        <a:prstGeom prst="rect">
          <a:avLst/>
        </a:prstGeom>
        <a:noFill/>
        <a:ln w="9525">
          <a:noFill/>
          <a:miter lim="800000"/>
          <a:headEnd/>
          <a:tailEnd/>
        </a:ln>
      </xdr:spPr>
    </xdr:pic>
    <xdr:clientData/>
  </xdr:twoCellAnchor>
  <xdr:twoCellAnchor editAs="oneCell">
    <xdr:from>
      <xdr:col>1</xdr:col>
      <xdr:colOff>428625</xdr:colOff>
      <xdr:row>67</xdr:row>
      <xdr:rowOff>228600</xdr:rowOff>
    </xdr:from>
    <xdr:to>
      <xdr:col>2</xdr:col>
      <xdr:colOff>419100</xdr:colOff>
      <xdr:row>68</xdr:row>
      <xdr:rowOff>276225</xdr:rowOff>
    </xdr:to>
    <xdr:pic>
      <xdr:nvPicPr>
        <xdr:cNvPr id="2768" name="Picture 5">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885825" y="11820525"/>
          <a:ext cx="1085850" cy="381000"/>
        </a:xfrm>
        <a:prstGeom prst="rect">
          <a:avLst/>
        </a:prstGeom>
        <a:noFill/>
        <a:ln w="1">
          <a:noFill/>
          <a:miter lim="800000"/>
          <a:headEnd/>
          <a:tailEnd/>
        </a:ln>
      </xdr:spPr>
    </xdr:pic>
    <xdr:clientData/>
  </xdr:twoCellAnchor>
  <xdr:twoCellAnchor editAs="oneCell">
    <xdr:from>
      <xdr:col>7</xdr:col>
      <xdr:colOff>219075</xdr:colOff>
      <xdr:row>67</xdr:row>
      <xdr:rowOff>314325</xdr:rowOff>
    </xdr:from>
    <xdr:to>
      <xdr:col>7</xdr:col>
      <xdr:colOff>619125</xdr:colOff>
      <xdr:row>69</xdr:row>
      <xdr:rowOff>47625</xdr:rowOff>
    </xdr:to>
    <xdr:pic>
      <xdr:nvPicPr>
        <xdr:cNvPr id="2769" name="Picture 6" descr="Fichier:Cc-by new.svg"/>
        <xdr:cNvPicPr>
          <a:picLocks noChangeAspect="1" noChangeArrowheads="1"/>
        </xdr:cNvPicPr>
      </xdr:nvPicPr>
      <xdr:blipFill>
        <a:blip xmlns:r="http://schemas.openxmlformats.org/officeDocument/2006/relationships" r:embed="rId6" cstate="print"/>
        <a:srcRect/>
        <a:stretch>
          <a:fillRect/>
        </a:stretch>
      </xdr:blipFill>
      <xdr:spPr bwMode="auto">
        <a:xfrm>
          <a:off x="9858375" y="11906250"/>
          <a:ext cx="400050" cy="400050"/>
        </a:xfrm>
        <a:prstGeom prst="rect">
          <a:avLst/>
        </a:prstGeom>
        <a:noFill/>
        <a:ln w="9525">
          <a:noFill/>
          <a:miter lim="800000"/>
          <a:headEnd/>
          <a:tailEnd/>
        </a:ln>
      </xdr:spPr>
    </xdr:pic>
    <xdr:clientData/>
  </xdr:twoCellAnchor>
  <xdr:twoCellAnchor editAs="oneCell">
    <xdr:from>
      <xdr:col>7</xdr:col>
      <xdr:colOff>219075</xdr:colOff>
      <xdr:row>70</xdr:row>
      <xdr:rowOff>28575</xdr:rowOff>
    </xdr:from>
    <xdr:to>
      <xdr:col>7</xdr:col>
      <xdr:colOff>619125</xdr:colOff>
      <xdr:row>71</xdr:row>
      <xdr:rowOff>85725</xdr:rowOff>
    </xdr:to>
    <xdr:pic>
      <xdr:nvPicPr>
        <xdr:cNvPr id="2770" name="Picture 7" descr="Fichier:Cc-sa.svg"/>
        <xdr:cNvPicPr>
          <a:picLocks noChangeAspect="1" noChangeArrowheads="1"/>
        </xdr:cNvPicPr>
      </xdr:nvPicPr>
      <xdr:blipFill>
        <a:blip xmlns:r="http://schemas.openxmlformats.org/officeDocument/2006/relationships" r:embed="rId7" cstate="print"/>
        <a:srcRect/>
        <a:stretch>
          <a:fillRect/>
        </a:stretch>
      </xdr:blipFill>
      <xdr:spPr bwMode="auto">
        <a:xfrm>
          <a:off x="9858375" y="12620625"/>
          <a:ext cx="400050" cy="390525"/>
        </a:xfrm>
        <a:prstGeom prst="rect">
          <a:avLst/>
        </a:prstGeom>
        <a:noFill/>
        <a:ln w="9525">
          <a:noFill/>
          <a:miter lim="800000"/>
          <a:headEnd/>
          <a:tailEnd/>
        </a:ln>
      </xdr:spPr>
    </xdr:pic>
    <xdr:clientData/>
  </xdr:twoCellAnchor>
  <xdr:twoCellAnchor editAs="oneCell">
    <xdr:from>
      <xdr:col>7</xdr:col>
      <xdr:colOff>238125</xdr:colOff>
      <xdr:row>66</xdr:row>
      <xdr:rowOff>9525</xdr:rowOff>
    </xdr:from>
    <xdr:to>
      <xdr:col>7</xdr:col>
      <xdr:colOff>638175</xdr:colOff>
      <xdr:row>67</xdr:row>
      <xdr:rowOff>66675</xdr:rowOff>
    </xdr:to>
    <xdr:pic>
      <xdr:nvPicPr>
        <xdr:cNvPr id="2771" name="Picture 8" descr="Fichier:Cc-nc.svg"/>
        <xdr:cNvPicPr>
          <a:picLocks noChangeAspect="1" noChangeArrowheads="1"/>
        </xdr:cNvPicPr>
      </xdr:nvPicPr>
      <xdr:blipFill>
        <a:blip xmlns:r="http://schemas.openxmlformats.org/officeDocument/2006/relationships" r:embed="rId8" cstate="print"/>
        <a:srcRect/>
        <a:stretch>
          <a:fillRect/>
        </a:stretch>
      </xdr:blipFill>
      <xdr:spPr bwMode="auto">
        <a:xfrm>
          <a:off x="9877425" y="11268075"/>
          <a:ext cx="400050" cy="390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219075</xdr:colOff>
      <xdr:row>37</xdr:row>
      <xdr:rowOff>0</xdr:rowOff>
    </xdr:from>
    <xdr:to>
      <xdr:col>9</xdr:col>
      <xdr:colOff>628650</xdr:colOff>
      <xdr:row>38</xdr:row>
      <xdr:rowOff>69850</xdr:rowOff>
    </xdr:to>
    <xdr:pic>
      <xdr:nvPicPr>
        <xdr:cNvPr id="1487"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5059025" y="29946600"/>
          <a:ext cx="409575" cy="228600"/>
        </a:xfrm>
        <a:prstGeom prst="rect">
          <a:avLst/>
        </a:prstGeom>
        <a:noFill/>
        <a:ln w="1">
          <a:noFill/>
          <a:miter lim="800000"/>
          <a:headEnd/>
          <a:tailEnd/>
        </a:ln>
      </xdr:spPr>
    </xdr:pic>
    <xdr:clientData/>
  </xdr:twoCellAnchor>
  <xdr:twoCellAnchor editAs="oneCell">
    <xdr:from>
      <xdr:col>9</xdr:col>
      <xdr:colOff>219075</xdr:colOff>
      <xdr:row>40</xdr:row>
      <xdr:rowOff>371475</xdr:rowOff>
    </xdr:from>
    <xdr:to>
      <xdr:col>9</xdr:col>
      <xdr:colOff>619125</xdr:colOff>
      <xdr:row>41</xdr:row>
      <xdr:rowOff>119592</xdr:rowOff>
    </xdr:to>
    <xdr:pic>
      <xdr:nvPicPr>
        <xdr:cNvPr id="1488" name="Picture 6" descr="Fichier:Cc-by new.svg"/>
        <xdr:cNvPicPr>
          <a:picLocks noChangeAspect="1" noChangeArrowheads="1"/>
        </xdr:cNvPicPr>
      </xdr:nvPicPr>
      <xdr:blipFill>
        <a:blip xmlns:r="http://schemas.openxmlformats.org/officeDocument/2006/relationships" r:embed="rId2" cstate="print"/>
        <a:srcRect/>
        <a:stretch>
          <a:fillRect/>
        </a:stretch>
      </xdr:blipFill>
      <xdr:spPr bwMode="auto">
        <a:xfrm>
          <a:off x="15059025" y="31613475"/>
          <a:ext cx="400050" cy="123825"/>
        </a:xfrm>
        <a:prstGeom prst="rect">
          <a:avLst/>
        </a:prstGeom>
        <a:noFill/>
        <a:ln w="9525">
          <a:noFill/>
          <a:miter lim="800000"/>
          <a:headEnd/>
          <a:tailEnd/>
        </a:ln>
      </xdr:spPr>
    </xdr:pic>
    <xdr:clientData/>
  </xdr:twoCellAnchor>
  <xdr:twoCellAnchor editAs="oneCell">
    <xdr:from>
      <xdr:col>9</xdr:col>
      <xdr:colOff>219075</xdr:colOff>
      <xdr:row>43</xdr:row>
      <xdr:rowOff>38100</xdr:rowOff>
    </xdr:from>
    <xdr:to>
      <xdr:col>9</xdr:col>
      <xdr:colOff>619125</xdr:colOff>
      <xdr:row>44</xdr:row>
      <xdr:rowOff>100540</xdr:rowOff>
    </xdr:to>
    <xdr:pic>
      <xdr:nvPicPr>
        <xdr:cNvPr id="1489" name="Picture 7" descr="Fichier:Cc-sa.svg"/>
        <xdr:cNvPicPr>
          <a:picLocks noChangeAspect="1" noChangeArrowheads="1"/>
        </xdr:cNvPicPr>
      </xdr:nvPicPr>
      <xdr:blipFill>
        <a:blip xmlns:r="http://schemas.openxmlformats.org/officeDocument/2006/relationships" r:embed="rId3" cstate="print"/>
        <a:srcRect/>
        <a:stretch>
          <a:fillRect/>
        </a:stretch>
      </xdr:blipFill>
      <xdr:spPr bwMode="auto">
        <a:xfrm>
          <a:off x="15059025" y="33870900"/>
          <a:ext cx="400050" cy="390525"/>
        </a:xfrm>
        <a:prstGeom prst="rect">
          <a:avLst/>
        </a:prstGeom>
        <a:noFill/>
        <a:ln w="9525">
          <a:noFill/>
          <a:miter lim="800000"/>
          <a:headEnd/>
          <a:tailEnd/>
        </a:ln>
      </xdr:spPr>
    </xdr:pic>
    <xdr:clientData/>
  </xdr:twoCellAnchor>
  <xdr:twoCellAnchor editAs="oneCell">
    <xdr:from>
      <xdr:col>9</xdr:col>
      <xdr:colOff>238125</xdr:colOff>
      <xdr:row>39</xdr:row>
      <xdr:rowOff>0</xdr:rowOff>
    </xdr:from>
    <xdr:to>
      <xdr:col>9</xdr:col>
      <xdr:colOff>638175</xdr:colOff>
      <xdr:row>39</xdr:row>
      <xdr:rowOff>152400</xdr:rowOff>
    </xdr:to>
    <xdr:pic>
      <xdr:nvPicPr>
        <xdr:cNvPr id="1490" name="Picture 8" descr="Fichier:Cc-nc.svg"/>
        <xdr:cNvPicPr>
          <a:picLocks noChangeAspect="1" noChangeArrowheads="1"/>
        </xdr:cNvPicPr>
      </xdr:nvPicPr>
      <xdr:blipFill>
        <a:blip xmlns:r="http://schemas.openxmlformats.org/officeDocument/2006/relationships" r:embed="rId4" cstate="print"/>
        <a:srcRect/>
        <a:stretch>
          <a:fillRect/>
        </a:stretch>
      </xdr:blipFill>
      <xdr:spPr bwMode="auto">
        <a:xfrm>
          <a:off x="15078075" y="30918150"/>
          <a:ext cx="400050"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solthis.org" TargetMode="External"/><Relationship Id="rId1" Type="http://schemas.openxmlformats.org/officeDocument/2006/relationships/hyperlink" Target="http://creativecommons.org/licenses/by-nc-sa/3.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creativecommons.org/licenses/by-nc-sa/3.0/" TargetMode="External"/><Relationship Id="rId2" Type="http://schemas.openxmlformats.org/officeDocument/2006/relationships/hyperlink" Target="mailto:contact@solthis.org" TargetMode="External"/><Relationship Id="rId1" Type="http://schemas.openxmlformats.org/officeDocument/2006/relationships/hyperlink" Target="http://creativecommons.org/licenses/by-nc-sa/3.0/"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mailto:contact@solthis.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0"/>
  </sheetPr>
  <dimension ref="A1:R75"/>
  <sheetViews>
    <sheetView showGridLines="0" topLeftCell="A4" workbookViewId="0">
      <selection activeCell="D2" sqref="D2"/>
    </sheetView>
  </sheetViews>
  <sheetFormatPr baseColWidth="10" defaultColWidth="11.42578125" defaultRowHeight="12.75"/>
  <cols>
    <col min="1" max="1" width="6.85546875" style="3" customWidth="1"/>
    <col min="2" max="2" width="16.42578125" style="3" customWidth="1"/>
    <col min="3" max="3" width="32" style="3" customWidth="1"/>
    <col min="4" max="4" width="34.28515625" style="3" customWidth="1"/>
    <col min="5" max="5" width="17.5703125" style="3" customWidth="1"/>
    <col min="6" max="6" width="18.85546875" style="3" customWidth="1"/>
    <col min="7" max="7" width="18.5703125" style="3" customWidth="1"/>
    <col min="8" max="8" width="13.5703125" style="3" customWidth="1"/>
    <col min="9" max="9" width="13.42578125" style="3" customWidth="1"/>
    <col min="10" max="16384" width="11.42578125" style="3"/>
  </cols>
  <sheetData>
    <row r="1" spans="1:18" ht="13.5" thickBot="1"/>
    <row r="2" spans="1:18" ht="13.5" thickBot="1">
      <c r="B2" s="4" t="s">
        <v>161</v>
      </c>
      <c r="D2" s="179" t="s">
        <v>101</v>
      </c>
    </row>
    <row r="4" spans="1:18" ht="22.5">
      <c r="A4" s="183" t="str">
        <f>'TRAD-présentation'!B2</f>
        <v>Score composite d'alerte précoce sur les risques de rupture de stocks</v>
      </c>
      <c r="B4" s="183"/>
      <c r="C4" s="183"/>
      <c r="D4" s="183"/>
      <c r="E4" s="183"/>
      <c r="F4" s="183"/>
      <c r="G4" s="183"/>
      <c r="H4" s="183"/>
      <c r="I4" s="1"/>
      <c r="J4" s="2"/>
      <c r="K4" s="2"/>
      <c r="L4" s="2"/>
      <c r="M4" s="2"/>
      <c r="N4" s="2"/>
      <c r="O4" s="2"/>
      <c r="P4" s="2"/>
      <c r="Q4" s="2"/>
      <c r="R4" s="2"/>
    </row>
    <row r="6" spans="1:18">
      <c r="B6" s="4" t="str">
        <f>'TRAD-présentation'!B3</f>
        <v>Version pilote 0.8 mise à jour en octobre 2012 par Solthis</v>
      </c>
    </row>
    <row r="8" spans="1:18">
      <c r="B8" s="20" t="str">
        <f>'TRAD-présentation'!B4</f>
        <v>Attention, il s'agit d'une version pilote expérimentale, encore en phase de test et donc sujette à de nombreux commentaires et évolutions</v>
      </c>
    </row>
    <row r="10" spans="1:18" s="7" customFormat="1" ht="15.75" thickBot="1">
      <c r="A10" s="184" t="str">
        <f>'TRAD-présentation'!B5</f>
        <v>Présentation de l'outil et description de la méthode</v>
      </c>
      <c r="B10" s="184"/>
      <c r="C10" s="184"/>
      <c r="D10" s="184"/>
      <c r="E10" s="184"/>
      <c r="F10" s="184"/>
      <c r="G10" s="184"/>
      <c r="H10" s="184"/>
      <c r="I10" s="5"/>
      <c r="J10" s="6"/>
      <c r="K10" s="6"/>
      <c r="L10" s="6"/>
      <c r="M10" s="6"/>
    </row>
    <row r="12" spans="1:18" s="8" customFormat="1" ht="14.25">
      <c r="B12" s="185" t="str">
        <f>'TRAD-présentation'!B6</f>
        <v>Objectifs de l'outil</v>
      </c>
      <c r="C12" s="185"/>
      <c r="D12" s="185"/>
      <c r="E12" s="185"/>
      <c r="F12" s="185"/>
    </row>
    <row r="13" spans="1:18" s="8" customFormat="1">
      <c r="B13" s="4"/>
    </row>
    <row r="14" spans="1:18" s="8" customFormat="1">
      <c r="B14" s="4" t="str">
        <f>'TRAD-présentation'!B7</f>
        <v>Eviter les ruptures de stocks, en particulier pour des produits pour lesquels les ruptures sont très sensibles, comme les ARV,  en les anticipant le plus tôt possible pour pouvoir les prévenir</v>
      </c>
    </row>
    <row r="15" spans="1:18" s="8" customFormat="1">
      <c r="B15" s="4"/>
    </row>
    <row r="16" spans="1:18" s="8" customFormat="1" ht="14.25">
      <c r="B16" s="185" t="str">
        <f>'TRAD-présentation'!B8</f>
        <v>Structure de l'outil</v>
      </c>
      <c r="C16" s="185"/>
      <c r="D16" s="185"/>
      <c r="E16" s="185"/>
      <c r="F16" s="185"/>
    </row>
    <row r="17" spans="2:6" s="8" customFormat="1">
      <c r="B17" s="4"/>
    </row>
    <row r="18" spans="2:6" s="8" customFormat="1">
      <c r="B18" s="4" t="str">
        <f>'TRAD-présentation'!B9</f>
        <v>Ce document est composé dans l'ordre des onglets suivants :</v>
      </c>
    </row>
    <row r="19" spans="2:6" s="8" customFormat="1">
      <c r="B19" s="4"/>
    </row>
    <row r="20" spans="2:6" s="8" customFormat="1">
      <c r="B20" s="4"/>
      <c r="C20" s="4" t="str">
        <f>'TRAD-présentation'!B10</f>
        <v>1 feuille Présentation</v>
      </c>
      <c r="D20" s="4" t="s">
        <v>243</v>
      </c>
    </row>
    <row r="21" spans="2:6" s="8" customFormat="1">
      <c r="B21" s="4"/>
      <c r="C21" s="9" t="str">
        <f>'TRAD-présentation'!B11</f>
        <v>1 feuille Saisie</v>
      </c>
      <c r="D21" s="9" t="s">
        <v>241</v>
      </c>
    </row>
    <row r="22" spans="2:6" s="8" customFormat="1">
      <c r="B22" s="4"/>
      <c r="C22" s="53" t="str">
        <f>'TRAD-présentation'!B12</f>
        <v>1 feuille Résultats</v>
      </c>
      <c r="D22" s="53" t="s">
        <v>242</v>
      </c>
    </row>
    <row r="23" spans="2:6" s="8" customFormat="1"/>
    <row r="24" spans="2:6" s="8" customFormat="1"/>
    <row r="25" spans="2:6" ht="14.25">
      <c r="B25" s="185" t="str">
        <f>'TRAD-présentation'!B13</f>
        <v>Mode d'emploi</v>
      </c>
      <c r="C25" s="185"/>
      <c r="D25" s="185"/>
      <c r="E25" s="185"/>
      <c r="F25" s="185"/>
    </row>
    <row r="27" spans="2:6" s="8" customFormat="1">
      <c r="B27" s="4" t="str">
        <f>'TRAD-présentation'!B14</f>
        <v>1. Première étape : SAISIE</v>
      </c>
    </row>
    <row r="28" spans="2:6" s="8" customFormat="1" ht="13.5" thickBot="1">
      <c r="B28" s="4"/>
      <c r="C28" s="8" t="str">
        <f>'TRAD-présentation'!B15</f>
        <v>répondre aux questions dans les tableaux dans les onglets verts de saisie de données</v>
      </c>
    </row>
    <row r="29" spans="2:6" s="8" customFormat="1" ht="13.5" thickBot="1">
      <c r="B29" s="4"/>
      <c r="D29" s="8" t="str">
        <f>'TRAD-présentation'!B16</f>
        <v>pour cela, remplir les cases vertes</v>
      </c>
      <c r="F29" s="10"/>
    </row>
    <row r="30" spans="2:6" s="8" customFormat="1">
      <c r="B30" s="4"/>
      <c r="D30" s="8" t="str">
        <f>'TRAD-présentation'!B17</f>
        <v>et paramétrer toutes les options proposées</v>
      </c>
      <c r="F30" s="11"/>
    </row>
    <row r="31" spans="2:6" s="8" customFormat="1">
      <c r="B31" s="4"/>
      <c r="C31" s="12"/>
      <c r="F31" s="11"/>
    </row>
    <row r="32" spans="2:6" s="8" customFormat="1">
      <c r="B32" s="4"/>
    </row>
    <row r="33" spans="2:9" s="8" customFormat="1">
      <c r="B33" s="4" t="str">
        <f>'TRAD-présentation'!B18</f>
        <v>2. Deuxième étape : LECTURE DES RESULTATS</v>
      </c>
    </row>
    <row r="34" spans="2:9" s="8" customFormat="1">
      <c r="B34" s="4"/>
    </row>
    <row r="35" spans="2:9" s="8" customFormat="1">
      <c r="B35" s="4"/>
      <c r="C35" s="8" t="str">
        <f>'TRAD-présentation'!B19</f>
        <v>Cette feuille récapitule les options sélectionnées dans la feuille de saisie et les indices qui en découlent</v>
      </c>
    </row>
    <row r="36" spans="2:9" s="8" customFormat="1">
      <c r="B36" s="4"/>
      <c r="C36" s="8" t="str">
        <f>'TRAD-présentation'!B20</f>
        <v>Elle présente ensuite le score composite obtenu qui présente le niveau de risque global qu'une rupture se produise.</v>
      </c>
    </row>
    <row r="37" spans="2:9" s="8" customFormat="1">
      <c r="B37" s="4"/>
      <c r="D37" s="8" t="str">
        <f>'TRAD-présentation'!B21</f>
        <v>Une échelle permet de lire ces résultats</v>
      </c>
    </row>
    <row r="38" spans="2:9" s="8" customFormat="1">
      <c r="B38" s="4"/>
      <c r="C38" s="8" t="str">
        <f>'TRAD-présentation'!B22</f>
        <v>Enfin, une dernière partie fait, pour chaque niveau de risque, des propositions d'actions et de mécanisme d'alerte</v>
      </c>
    </row>
    <row r="39" spans="2:9">
      <c r="C39" s="13"/>
      <c r="D39" s="13"/>
    </row>
    <row r="40" spans="2:9" ht="14.25">
      <c r="B40" s="185" t="str">
        <f>'TRAD-présentation'!B23</f>
        <v>Méthode</v>
      </c>
      <c r="C40" s="185"/>
      <c r="D40" s="185"/>
      <c r="E40" s="185"/>
      <c r="F40" s="185"/>
    </row>
    <row r="41" spans="2:9" s="8" customFormat="1">
      <c r="B41" s="4"/>
    </row>
    <row r="42" spans="2:9" s="8" customFormat="1">
      <c r="B42" s="4"/>
      <c r="C42" s="8" t="str">
        <f>'TRAD-présentation'!B24</f>
        <v>Le principe de ce score composite est de définir des indices plus ou moins élevés selon le niveau de gravité de la situation sur plusieurs paramètres clés de l'approvisionnement pouvant conduire à des ruptures de stocks</v>
      </c>
    </row>
    <row r="43" spans="2:9" s="8" customFormat="1">
      <c r="B43" s="4"/>
      <c r="C43" s="8" t="str">
        <f>'TRAD-présentation'!B25</f>
        <v>Le score est ensuite obtenu en additionnant l'ensemble des indices</v>
      </c>
    </row>
    <row r="44" spans="2:9" s="8" customFormat="1">
      <c r="B44" s="4"/>
      <c r="C44" s="8" t="str">
        <f>'TRAD-présentation'!B26</f>
        <v>On obtient ainsi un score allant de 0 (absence de risque) à 17 (situation catastrophique)</v>
      </c>
    </row>
    <row r="45" spans="2:9" s="8" customFormat="1"/>
    <row r="46" spans="2:9" s="8" customFormat="1">
      <c r="B46" s="14"/>
      <c r="C46" s="15"/>
      <c r="D46" s="15"/>
      <c r="E46" s="16"/>
      <c r="F46" s="16"/>
      <c r="G46" s="16"/>
      <c r="H46" s="16"/>
      <c r="I46" s="16"/>
    </row>
    <row r="47" spans="2:9" ht="14.25">
      <c r="B47" s="185" t="str">
        <f>'TRAD-présentation'!B27</f>
        <v>Discussion</v>
      </c>
      <c r="C47" s="185"/>
      <c r="D47" s="185"/>
      <c r="E47" s="185"/>
      <c r="F47" s="185"/>
    </row>
    <row r="48" spans="2:9" s="8" customFormat="1">
      <c r="B48" s="4"/>
    </row>
    <row r="49" spans="2:8" s="8" customFormat="1">
      <c r="B49" s="4"/>
      <c r="C49" s="8" t="str">
        <f>'TRAD-présentation'!B28</f>
        <v>Ce score a pour objectif de ne pas regarder que la disponibilité mais de la croiser avec les processus de financement et d'approvisonnement en cours.</v>
      </c>
    </row>
    <row r="50" spans="2:8" s="8" customFormat="1">
      <c r="B50" s="4"/>
      <c r="C50" s="8" t="str">
        <f>'TRAD-présentation'!B29</f>
        <v>La conséquence attendue est une anticipation précoce des situations critiques permettant de trouver des solutions très en amont des ruptures.</v>
      </c>
    </row>
    <row r="51" spans="2:8" s="8" customFormat="1">
      <c r="B51" s="4"/>
      <c r="C51" s="8" t="str">
        <f>'TRAD-présentation'!B30</f>
        <v>Ainsi,en anticipant et en agissant précocément, on peut penser qu'aucune situation ne puisse se retrouver avec un score de plus de 9.</v>
      </c>
    </row>
    <row r="52" spans="2:8" s="8" customFormat="1">
      <c r="B52" s="4"/>
      <c r="D52" s="7"/>
    </row>
    <row r="53" spans="2:8" s="8" customFormat="1" ht="14.25">
      <c r="B53" s="180" t="str">
        <f>'TRAD-présentation'!B31</f>
        <v>Commentaires &amp; mises en garde</v>
      </c>
      <c r="C53" s="181"/>
      <c r="D53" s="181"/>
      <c r="E53" s="181"/>
      <c r="F53" s="182"/>
    </row>
    <row r="55" spans="2:8">
      <c r="C55" s="17" t="str">
        <f>'TRAD-présentation'!B32</f>
        <v>Ce score a été réfléchi pour les ruptures de stocks d'ARV mais peut être élargit à l'ensemble des produits de santé</v>
      </c>
    </row>
    <row r="56" spans="2:8" s="20" customFormat="1">
      <c r="B56" s="18"/>
      <c r="C56" s="17" t="str">
        <f>'TRAD-présentation'!B33</f>
        <v>il est indispensable de répondre à l'ensemble des questions et de ne donner qu'une seule réponse (1 seule case cochée)</v>
      </c>
      <c r="D56" s="19"/>
    </row>
    <row r="57" spans="2:8" s="20" customFormat="1">
      <c r="B57" s="18"/>
      <c r="C57" s="17" t="str">
        <f>'TRAD-présentation'!B34</f>
        <v>Les situations sont dynamiques, il convient donc d'actualiser très régulièrement le calcul du score. Un score de plus d'un mois est obsolète.</v>
      </c>
      <c r="D57" s="19"/>
    </row>
    <row r="58" spans="2:8">
      <c r="C58" s="17" t="str">
        <f>'TRAD-présentation'!B35</f>
        <v>les propositions d'alertes mentionnées ici sont adaptées au rôle d'une ONG comme Solthis, elles doivent être adaptées à chaque partenaire utilisant l'outil.</v>
      </c>
    </row>
    <row r="59" spans="2:8" ht="13.5" thickBot="1"/>
    <row r="60" spans="2:8" ht="12.75" customHeight="1" thickBot="1">
      <c r="C60" s="21" t="str">
        <f>'TRAD-présentation'!B36</f>
        <v>Solthis n'assume pas la responsabilité de résultats obtenus avec une mauvaise saisie de données ou par toute modification du tableau</v>
      </c>
      <c r="D60" s="22"/>
      <c r="E60" s="22"/>
      <c r="F60" s="22"/>
      <c r="G60" s="23"/>
    </row>
    <row r="61" spans="2:8" ht="12.75" customHeight="1">
      <c r="C61" s="24"/>
      <c r="D61" s="24"/>
      <c r="E61" s="24"/>
      <c r="F61" s="24"/>
      <c r="G61" s="13"/>
    </row>
    <row r="62" spans="2:8" ht="13.5" thickBot="1">
      <c r="C62" s="8"/>
    </row>
    <row r="63" spans="2:8" s="28" customFormat="1" ht="13.5" thickTop="1">
      <c r="B63" s="25"/>
      <c r="C63" s="26"/>
      <c r="D63" s="26"/>
      <c r="E63" s="26"/>
      <c r="F63" s="26"/>
      <c r="G63" s="26"/>
      <c r="H63" s="27"/>
    </row>
    <row r="64" spans="2:8" s="28" customFormat="1" ht="17.25" customHeight="1">
      <c r="B64" s="29"/>
      <c r="C64" s="30" t="str">
        <f>'TRAD-présentation'!B37</f>
        <v>Cet outil fait l'objet d'une licence libre de type Creative Commons (http://creativecommons.org/)</v>
      </c>
      <c r="D64" s="13"/>
      <c r="E64" s="13"/>
      <c r="F64" s="13"/>
      <c r="G64" s="13"/>
      <c r="H64" s="31"/>
    </row>
    <row r="65" spans="2:8" s="28" customFormat="1">
      <c r="B65" s="29"/>
      <c r="C65" s="32"/>
      <c r="D65" s="33" t="s">
        <v>12</v>
      </c>
      <c r="E65" s="13"/>
      <c r="F65" s="13"/>
      <c r="G65" s="13"/>
      <c r="H65" s="31"/>
    </row>
    <row r="66" spans="2:8" s="38" customFormat="1" ht="26.25" customHeight="1">
      <c r="B66" s="34"/>
      <c r="C66" s="28"/>
      <c r="D66" s="35" t="str">
        <f>'TRAD-présentation'!B39</f>
        <v xml:space="preserve">L'utilisation et la copie de cet outil sont libres dans la mesure où : </v>
      </c>
      <c r="E66" s="36"/>
      <c r="F66" s="36"/>
      <c r="G66" s="36"/>
      <c r="H66" s="37"/>
    </row>
    <row r="67" spans="2:8" s="38" customFormat="1" ht="26.25" customHeight="1">
      <c r="B67" s="34"/>
      <c r="C67" s="36"/>
      <c r="D67" s="39" t="str">
        <f>'TRAD-présentation'!B40</f>
        <v xml:space="preserve">1. L'outil est utilisé dans un but non lucratif  </v>
      </c>
      <c r="E67" s="36"/>
      <c r="F67" s="36"/>
      <c r="G67" s="36"/>
      <c r="H67" s="37"/>
    </row>
    <row r="68" spans="2:8" s="38" customFormat="1" ht="26.25" customHeight="1">
      <c r="B68" s="34"/>
      <c r="C68" s="36"/>
      <c r="D68" s="39" t="str">
        <f>'TRAD-présentation'!B41</f>
        <v>2. Il sert à atteindre l'objectif pour lequel il a été crée : améliorer la disponibilité des traitements antirétroviraux</v>
      </c>
      <c r="E68" s="36"/>
      <c r="F68" s="36"/>
      <c r="G68" s="36"/>
      <c r="H68" s="37"/>
    </row>
    <row r="69" spans="2:8" s="38" customFormat="1" ht="26.25" customHeight="1">
      <c r="B69" s="34"/>
      <c r="C69" s="36"/>
      <c r="D69" s="39" t="str">
        <f>'TRAD-présentation'!B42</f>
        <v>3. L'utilisateur reconnaît que l'outil a été initialement développé par Solthis</v>
      </c>
      <c r="E69" s="36"/>
      <c r="F69" s="36"/>
      <c r="G69" s="36"/>
      <c r="H69" s="37"/>
    </row>
    <row r="70" spans="2:8" s="38" customFormat="1" ht="26.25" customHeight="1">
      <c r="B70" s="34"/>
      <c r="C70" s="36"/>
      <c r="D70" s="40" t="str">
        <f>'TRAD-présentation'!B43</f>
        <v>Pour toutes modifications et adaptations de l'outil, contactez-nous.</v>
      </c>
      <c r="E70" s="36"/>
      <c r="F70" s="36"/>
      <c r="G70" s="36"/>
      <c r="H70" s="37"/>
    </row>
    <row r="71" spans="2:8" s="38" customFormat="1" ht="26.25" customHeight="1">
      <c r="B71" s="34"/>
      <c r="C71" s="36"/>
      <c r="D71" s="35" t="str">
        <f>'TRAD-présentation'!B44</f>
        <v>Toutes les modifications faites sur l'outil devront partager les mêmes conditions que celles mentionnées ci-dessus.</v>
      </c>
      <c r="E71" s="36"/>
      <c r="F71" s="36"/>
      <c r="G71" s="36"/>
      <c r="H71" s="37"/>
    </row>
    <row r="72" spans="2:8" s="38" customFormat="1">
      <c r="B72" s="34"/>
      <c r="C72" s="36"/>
      <c r="D72" s="40"/>
      <c r="E72" s="36"/>
      <c r="F72" s="36"/>
      <c r="G72" s="36"/>
      <c r="H72" s="37"/>
    </row>
    <row r="73" spans="2:8" s="28" customFormat="1">
      <c r="B73" s="29"/>
      <c r="C73" s="13"/>
      <c r="D73" s="41" t="str">
        <f>'TRAD-présentation'!B45</f>
        <v xml:space="preserve">Pour toute questions et commentaires, contacter Solthis : </v>
      </c>
      <c r="E73" s="13"/>
      <c r="F73" s="33" t="s">
        <v>16</v>
      </c>
      <c r="G73" s="13"/>
      <c r="H73" s="37"/>
    </row>
    <row r="74" spans="2:8" s="28" customFormat="1" ht="13.5" thickBot="1">
      <c r="B74" s="42"/>
      <c r="C74" s="43"/>
      <c r="D74" s="44"/>
      <c r="E74" s="43"/>
      <c r="F74" s="43"/>
      <c r="G74" s="43"/>
      <c r="H74" s="45"/>
    </row>
    <row r="75" spans="2:8" ht="13.5" thickTop="1"/>
  </sheetData>
  <sheetProtection password="DEE7" sheet="1" objects="1" scenarios="1" selectLockedCells="1"/>
  <mergeCells count="8">
    <mergeCell ref="B53:F53"/>
    <mergeCell ref="A4:H4"/>
    <mergeCell ref="A10:H10"/>
    <mergeCell ref="B12:F12"/>
    <mergeCell ref="B16:F16"/>
    <mergeCell ref="B25:F25"/>
    <mergeCell ref="B40:F40"/>
    <mergeCell ref="B47:F47"/>
  </mergeCells>
  <dataValidations count="1">
    <dataValidation type="list" allowBlank="1" showInputMessage="1" showErrorMessage="1" sqref="D2">
      <formula1>"Français,Anglais"</formula1>
    </dataValidation>
  </dataValidations>
  <hyperlinks>
    <hyperlink ref="D65" r:id="rId1"/>
    <hyperlink ref="F73" r:id="rId2"/>
  </hyperlinks>
  <pageMargins left="0.25" right="0.25" top="0.75" bottom="0.75" header="0.3" footer="0.3"/>
  <pageSetup paperSize="9" scale="93" orientation="landscape" r:id="rId3"/>
  <rowBreaks count="1" manualBreakCount="1">
    <brk id="39" max="7" man="1"/>
  </rowBreaks>
  <drawing r:id="rId4"/>
</worksheet>
</file>

<file path=xl/worksheets/sheet2.xml><?xml version="1.0" encoding="utf-8"?>
<worksheet xmlns="http://schemas.openxmlformats.org/spreadsheetml/2006/main" xmlns:r="http://schemas.openxmlformats.org/officeDocument/2006/relationships">
  <sheetPr>
    <tabColor theme="6"/>
  </sheetPr>
  <dimension ref="A2:M309"/>
  <sheetViews>
    <sheetView showGridLines="0" tabSelected="1" workbookViewId="0">
      <selection activeCell="I81" sqref="I81"/>
    </sheetView>
  </sheetViews>
  <sheetFormatPr baseColWidth="10" defaultColWidth="11.5703125" defaultRowHeight="15"/>
  <cols>
    <col min="1" max="1" width="3.7109375" customWidth="1"/>
    <col min="2" max="2" width="8.5703125" customWidth="1"/>
    <col min="3" max="3" width="10" customWidth="1"/>
    <col min="4" max="4" width="61.5703125" style="60" customWidth="1"/>
    <col min="5" max="5" width="8.7109375" style="55" customWidth="1"/>
    <col min="6" max="6" width="18.7109375" customWidth="1"/>
    <col min="9" max="9" width="26.140625" customWidth="1"/>
  </cols>
  <sheetData>
    <row r="2" spans="1:13" s="7" customFormat="1" ht="15.75" thickBot="1">
      <c r="A2" s="184" t="str">
        <f>'TRAD-Saisie'!B2</f>
        <v>Saisie</v>
      </c>
      <c r="B2" s="184"/>
      <c r="C2" s="184"/>
      <c r="D2" s="184"/>
      <c r="E2" s="184"/>
      <c r="F2" s="184"/>
      <c r="G2" s="184"/>
      <c r="H2" s="184"/>
      <c r="I2" s="5"/>
      <c r="J2" s="6"/>
      <c r="K2" s="6"/>
      <c r="L2" s="6"/>
      <c r="M2" s="6"/>
    </row>
    <row r="3" spans="1:13" s="46" customFormat="1" ht="12.75">
      <c r="D3" s="71"/>
      <c r="E3" s="54"/>
    </row>
    <row r="4" spans="1:13" s="46" customFormat="1" ht="12.75">
      <c r="B4" s="67" t="str">
        <f>'TRAD-Saisie'!B3</f>
        <v>Consigne &amp; commentaires</v>
      </c>
      <c r="D4" s="71"/>
      <c r="E4" s="54"/>
    </row>
    <row r="5" spans="1:13" s="46" customFormat="1" ht="12.75">
      <c r="C5" s="66" t="str">
        <f>'TRAD-Saisie'!B4</f>
        <v>Répondre aux questions ci-dessous en sélectionnant l'option qui correspond le plus à votre situation avec un X dans la case verte</v>
      </c>
      <c r="D5" s="71"/>
      <c r="E5" s="54"/>
    </row>
    <row r="6" spans="1:13" s="46" customFormat="1" ht="12.75">
      <c r="B6" s="66"/>
      <c r="C6" s="68" t="str">
        <f>'TRAD-Saisie'!B5</f>
        <v>Attention à ne saisir qu'une seule option</v>
      </c>
      <c r="D6" s="71"/>
      <c r="E6" s="54"/>
    </row>
    <row r="7" spans="1:13" s="46" customFormat="1" ht="12.75">
      <c r="D7" s="71"/>
      <c r="E7" s="54"/>
    </row>
    <row r="8" spans="1:13">
      <c r="B8" s="185" t="str">
        <f>'TRAD-Saisie'!B6</f>
        <v>Pays / Date</v>
      </c>
      <c r="C8" s="185"/>
      <c r="D8" s="185"/>
      <c r="E8" s="185"/>
      <c r="F8" s="185"/>
    </row>
    <row r="9" spans="1:13" s="46" customFormat="1" ht="6" customHeight="1" thickBot="1">
      <c r="D9" s="71"/>
      <c r="E9" s="54"/>
    </row>
    <row r="10" spans="1:13" s="71" customFormat="1" ht="16.5" customHeight="1">
      <c r="C10" s="72"/>
      <c r="D10" s="73" t="str">
        <f>'TRAD-Saisie'!B7</f>
        <v>Pays</v>
      </c>
      <c r="E10" s="187" t="s">
        <v>259</v>
      </c>
      <c r="F10" s="188"/>
    </row>
    <row r="11" spans="1:13" s="71" customFormat="1" ht="16.5" customHeight="1" thickBot="1">
      <c r="C11" s="72"/>
      <c r="D11" s="74" t="str">
        <f>'TRAD-Saisie'!B9</f>
        <v>Date de mise à jour</v>
      </c>
      <c r="E11" s="189">
        <v>41306</v>
      </c>
      <c r="F11" s="190"/>
    </row>
    <row r="12" spans="1:13" s="46" customFormat="1" ht="12.75">
      <c r="D12" s="71"/>
      <c r="E12" s="54"/>
    </row>
    <row r="13" spans="1:13">
      <c r="B13" s="185" t="str">
        <f>'TRAD-Saisie'!B10</f>
        <v>Catégorie 1 - Disponibilité des stocks</v>
      </c>
      <c r="C13" s="185"/>
      <c r="D13" s="185"/>
      <c r="E13" s="185"/>
      <c r="F13" s="185"/>
    </row>
    <row r="14" spans="1:13" s="46" customFormat="1" ht="6" customHeight="1">
      <c r="D14" s="71"/>
      <c r="E14" s="54"/>
    </row>
    <row r="15" spans="1:13" s="46" customFormat="1" ht="12.75">
      <c r="C15" s="66" t="str">
        <f>'TRAD-Saisie'!B11</f>
        <v>Préciser de combien de mois de stocks vous disposez pour les ARV (niveau central + périphérique si possible; moyenne pour l'ensemble des produits les plus critiques)</v>
      </c>
      <c r="D15" s="71"/>
      <c r="E15" s="54"/>
    </row>
    <row r="16" spans="1:13" s="46" customFormat="1" ht="6" customHeight="1" thickBot="1">
      <c r="D16" s="71"/>
      <c r="E16" s="54"/>
    </row>
    <row r="17" spans="2:6" s="46" customFormat="1" ht="13.5" thickBot="1">
      <c r="D17" s="71"/>
      <c r="E17" s="47" t="str">
        <f>'TRAD-Saisie'!B12</f>
        <v>indice</v>
      </c>
      <c r="F17" s="48" t="str">
        <f>'TRAD-Saisie'!B13</f>
        <v>Choix sélectionné</v>
      </c>
    </row>
    <row r="18" spans="2:6" s="46" customFormat="1" ht="12.75">
      <c r="D18" s="91" t="str">
        <f>'TRAD-Saisie'!B14</f>
        <v>plus de 9 mois</v>
      </c>
      <c r="E18" s="92">
        <v>0</v>
      </c>
      <c r="F18" s="50"/>
    </row>
    <row r="19" spans="2:6" s="46" customFormat="1" ht="12.75">
      <c r="D19" s="93" t="str">
        <f>'TRAD-Saisie'!B15</f>
        <v>de 6 à 9 mois</v>
      </c>
      <c r="E19" s="90">
        <v>1</v>
      </c>
      <c r="F19" s="51"/>
    </row>
    <row r="20" spans="2:6" s="46" customFormat="1" ht="12.75">
      <c r="D20" s="93" t="str">
        <f>'TRAD-Saisie'!B16</f>
        <v>de 3 à 6 mois</v>
      </c>
      <c r="E20" s="90">
        <v>2</v>
      </c>
      <c r="F20" s="51" t="s">
        <v>22</v>
      </c>
    </row>
    <row r="21" spans="2:6" s="46" customFormat="1" ht="12.75">
      <c r="D21" s="93" t="str">
        <f>'TRAD-Saisie'!B17</f>
        <v>de 1 à 3 mois</v>
      </c>
      <c r="E21" s="90">
        <v>3</v>
      </c>
      <c r="F21" s="51"/>
    </row>
    <row r="22" spans="2:6" s="46" customFormat="1" ht="13.5" thickBot="1">
      <c r="D22" s="94" t="str">
        <f>'TRAD-Saisie'!B18</f>
        <v>moins de 1 mois</v>
      </c>
      <c r="E22" s="95">
        <v>4</v>
      </c>
      <c r="F22" s="52"/>
    </row>
    <row r="23" spans="2:6" s="46" customFormat="1" ht="6" customHeight="1" thickBot="1">
      <c r="D23" s="71"/>
      <c r="E23" s="54"/>
    </row>
    <row r="24" spans="2:6" s="46" customFormat="1" ht="13.5" thickBot="1">
      <c r="D24" s="72" t="str">
        <f>'TRAD-Saisie'!B19</f>
        <v>Indice obtenu avec l'option choisie :</v>
      </c>
      <c r="E24" s="49">
        <f>LOOKUP("X", F18:F22, E18:E22)</f>
        <v>2</v>
      </c>
    </row>
    <row r="25" spans="2:6" s="46" customFormat="1" ht="12.75">
      <c r="D25" s="71"/>
      <c r="E25" s="54"/>
    </row>
    <row r="26" spans="2:6">
      <c r="B26" s="185" t="str">
        <f>'TRAD-Saisie'!B20</f>
        <v>Catégorie 2 - Financements</v>
      </c>
      <c r="C26" s="185"/>
      <c r="D26" s="185"/>
      <c r="E26" s="185"/>
      <c r="F26" s="185"/>
    </row>
    <row r="27" spans="2:6" s="46" customFormat="1" ht="6" customHeight="1">
      <c r="D27" s="71"/>
      <c r="E27" s="54"/>
    </row>
    <row r="28" spans="2:6" s="46" customFormat="1" ht="12.75">
      <c r="C28" s="66" t="str">
        <f>'TRAD-Saisie'!B21</f>
        <v>Préciser quelle est la situation concernant les financements pour l'achat des médicaments (subvention accordée et disponibilité réelle)</v>
      </c>
      <c r="D28" s="71"/>
      <c r="E28" s="54"/>
    </row>
    <row r="29" spans="2:6" s="46" customFormat="1" ht="6" customHeight="1" thickBot="1">
      <c r="D29" s="71"/>
      <c r="E29" s="54"/>
    </row>
    <row r="30" spans="2:6" s="46" customFormat="1" ht="13.5" thickBot="1">
      <c r="D30" s="71"/>
      <c r="E30" s="47" t="str">
        <f>'TRAD-Saisie'!B22</f>
        <v>indice</v>
      </c>
      <c r="F30" s="48" t="str">
        <f>'TRAD-Saisie'!B23</f>
        <v>Choix sélectionné</v>
      </c>
    </row>
    <row r="31" spans="2:6" s="46" customFormat="1" ht="29.25" customHeight="1">
      <c r="D31" s="91" t="str">
        <f>'TRAD-Saisie'!B24</f>
        <v>l'argent pour l'achat des ARV est directement mobilisable et les conditions administratives requises sont remplies (accord LFA/FM)</v>
      </c>
      <c r="E31" s="92">
        <v>0</v>
      </c>
      <c r="F31" s="50"/>
    </row>
    <row r="32" spans="2:6" s="46" customFormat="1" ht="45" customHeight="1">
      <c r="D32" s="93" t="str">
        <f>'TRAD-Saisie'!B25</f>
        <v>la subvention est signé mais non décaissée - des conditions administratives requises sont à remplir pouvant entrainer des demandes de clarification</v>
      </c>
      <c r="E32" s="90">
        <v>1</v>
      </c>
      <c r="F32" s="51"/>
    </row>
    <row r="33" spans="2:6" s="46" customFormat="1" ht="22.5" customHeight="1">
      <c r="D33" s="93" t="str">
        <f>'TRAD-Saisie'!B26</f>
        <v>la subvention est en cours de négociation</v>
      </c>
      <c r="E33" s="90">
        <v>2</v>
      </c>
      <c r="F33" s="51" t="s">
        <v>22</v>
      </c>
    </row>
    <row r="34" spans="2:6" s="46" customFormat="1" ht="13.5" thickBot="1">
      <c r="D34" s="94" t="str">
        <f>'TRAD-Saisie'!B27</f>
        <v xml:space="preserve">actuellement aucune subvention </v>
      </c>
      <c r="E34" s="95">
        <v>3</v>
      </c>
      <c r="F34" s="52"/>
    </row>
    <row r="35" spans="2:6" s="46" customFormat="1" ht="6" customHeight="1" thickBot="1">
      <c r="D35" s="71"/>
      <c r="E35" s="54"/>
    </row>
    <row r="36" spans="2:6" s="46" customFormat="1" ht="13.5" thickBot="1">
      <c r="D36" s="72" t="str">
        <f>'TRAD-Saisie'!B28</f>
        <v>Indice obtenu avec l'option choisie :</v>
      </c>
      <c r="E36" s="49">
        <f>LOOKUP("X", F31:F34, E31:E34)</f>
        <v>2</v>
      </c>
    </row>
    <row r="37" spans="2:6" s="46" customFormat="1" ht="12.75">
      <c r="D37" s="71"/>
      <c r="E37" s="54"/>
    </row>
    <row r="38" spans="2:6">
      <c r="B38" s="185" t="str">
        <f>'TRAD-Saisie'!B29</f>
        <v>Catégorie 3 - Approvisionnements</v>
      </c>
      <c r="C38" s="185"/>
      <c r="D38" s="185"/>
      <c r="E38" s="185"/>
      <c r="F38" s="185"/>
    </row>
    <row r="39" spans="2:6" s="46" customFormat="1" ht="6" customHeight="1">
      <c r="D39" s="71"/>
      <c r="E39" s="54"/>
    </row>
    <row r="40" spans="2:6" s="46" customFormat="1" ht="12.75">
      <c r="C40" s="66" t="str">
        <f>'TRAD-Saisie'!B30</f>
        <v>Préciser à quel stades se trouvent les procédures d'achat ou d'acquisition (appels d'offre ou commandes VPP)</v>
      </c>
      <c r="D40" s="71"/>
      <c r="E40" s="54"/>
    </row>
    <row r="41" spans="2:6" s="46" customFormat="1" ht="6" customHeight="1" thickBot="1">
      <c r="D41" s="71"/>
      <c r="E41" s="54"/>
    </row>
    <row r="42" spans="2:6" s="46" customFormat="1" ht="13.5" thickBot="1">
      <c r="D42" s="71"/>
      <c r="E42" s="47" t="str">
        <f>'TRAD-Saisie'!B31</f>
        <v>indice</v>
      </c>
      <c r="F42" s="48" t="str">
        <f>'TRAD-Saisie'!B32</f>
        <v>Choix sélectionné</v>
      </c>
    </row>
    <row r="43" spans="2:6" s="46" customFormat="1" ht="25.5">
      <c r="D43" s="91" t="str">
        <f>'TRAD-Saisie'!B33</f>
        <v>les procédures d'achat ou d'acquisition sont finalisées, la livraison est en cours, attendue à moins de 45 jours</v>
      </c>
      <c r="E43" s="92">
        <v>0</v>
      </c>
      <c r="F43" s="50"/>
    </row>
    <row r="44" spans="2:6" s="46" customFormat="1" ht="38.25">
      <c r="D44" s="93" t="str">
        <f>'TRAD-Saisie'!B34</f>
        <v>les procédures d'achat ou d'acquisitions sont en cours, le dépouillement des offres n'a pas été fait ou les livraisons prévues sont programmées à plus de 45 jours.</v>
      </c>
      <c r="E44" s="90">
        <v>1</v>
      </c>
      <c r="F44" s="51"/>
    </row>
    <row r="45" spans="2:6" s="46" customFormat="1" ht="25.5">
      <c r="D45" s="93" t="str">
        <f>'TRAD-Saisie'!B35</f>
        <v>le dossier d'appel d'offre vient d'être publié ou le proforma / quotation du VPP vient d'être signé</v>
      </c>
      <c r="E45" s="90">
        <v>2</v>
      </c>
      <c r="F45" s="51"/>
    </row>
    <row r="46" spans="2:6" s="46" customFormat="1" ht="21" customHeight="1" thickBot="1">
      <c r="D46" s="94" t="str">
        <f>'TRAD-Saisie'!B36</f>
        <v>aucune procédure d'achat ou d'acquisition n'est en cours</v>
      </c>
      <c r="E46" s="95">
        <v>3</v>
      </c>
      <c r="F46" s="52" t="s">
        <v>22</v>
      </c>
    </row>
    <row r="47" spans="2:6" s="46" customFormat="1" ht="6" customHeight="1" thickBot="1">
      <c r="D47" s="71"/>
      <c r="E47" s="54"/>
    </row>
    <row r="48" spans="2:6" s="46" customFormat="1" ht="13.5" thickBot="1">
      <c r="D48" s="72" t="str">
        <f>'TRAD-Saisie'!B37</f>
        <v>Indice obtenu avec l'option choisie :</v>
      </c>
      <c r="E48" s="49">
        <f>LOOKUP("X", F43:F46, E43:E46)</f>
        <v>3</v>
      </c>
    </row>
    <row r="49" spans="2:9" s="46" customFormat="1" ht="12.75">
      <c r="D49" s="71"/>
      <c r="E49" s="54"/>
    </row>
    <row r="50" spans="2:9">
      <c r="B50" s="185" t="str">
        <f>'TRAD-Saisie'!B38</f>
        <v>Catégorie 4 - Facteurs structurels à prendre en compte</v>
      </c>
      <c r="C50" s="185"/>
      <c r="D50" s="185"/>
      <c r="E50" s="185"/>
      <c r="F50" s="185"/>
    </row>
    <row r="51" spans="2:9" s="46" customFormat="1" ht="12.75">
      <c r="D51" s="71"/>
      <c r="E51" s="54"/>
    </row>
    <row r="52" spans="2:9" s="46" customFormat="1" ht="12.75">
      <c r="C52" s="58" t="str">
        <f>'TRAD-Saisie'!B39</f>
        <v>4.1. Structures &amp; activités essentielles</v>
      </c>
      <c r="D52" s="76"/>
      <c r="E52" s="56"/>
      <c r="F52" s="57"/>
    </row>
    <row r="53" spans="2:9" s="46" customFormat="1" ht="6" customHeight="1">
      <c r="D53" s="71"/>
      <c r="E53" s="54"/>
    </row>
    <row r="54" spans="2:9" s="46" customFormat="1" ht="26.25" customHeight="1">
      <c r="C54" s="186" t="str">
        <f>'TRAD-Saisie'!B40</f>
        <v>Préciser si un travail d'analyse des disponibilités, de l'adéquation entre les besoins prévus et les besoins réels (rythme de consommation), de suivi des approvisionnements est fait régulièrement par un mécanisme (comité, groupe, …) prévu à cet effet et opérationnel</v>
      </c>
      <c r="D54" s="186"/>
      <c r="E54" s="186"/>
      <c r="F54" s="186"/>
      <c r="G54" s="186"/>
      <c r="H54" s="186"/>
      <c r="I54" s="186"/>
    </row>
    <row r="55" spans="2:9" s="46" customFormat="1" ht="6" customHeight="1" thickBot="1">
      <c r="D55" s="71"/>
      <c r="E55" s="54"/>
    </row>
    <row r="56" spans="2:9" s="46" customFormat="1" ht="13.5" thickBot="1">
      <c r="D56" s="71"/>
      <c r="E56" s="47" t="str">
        <f>'TRAD-Saisie'!B41</f>
        <v>indice</v>
      </c>
      <c r="F56" s="48" t="str">
        <f>'TRAD-Saisie'!B42</f>
        <v>Choix sélectionné</v>
      </c>
    </row>
    <row r="57" spans="2:9" s="46" customFormat="1" ht="39.75" customHeight="1">
      <c r="D57" s="91" t="str">
        <f>'TRAD-Saisie'!B43</f>
        <v>Le travail de suivi &amp; d'analyse de la disponibilité, des rythmes de consommation et des approvisionnements est fait régulièrement par un comité opérationnel</v>
      </c>
      <c r="E57" s="92">
        <v>0</v>
      </c>
      <c r="F57" s="50"/>
    </row>
    <row r="58" spans="2:9" s="46" customFormat="1" ht="52.5" customHeight="1">
      <c r="D58" s="93" t="str">
        <f>'TRAD-Saisie'!B44</f>
        <v>Le travail de suivi &amp; d'analyse de la disponibilité, des rythmes de consommation et des approvisionnements est fait occasionnellement, le mécanisme prévu à cet effet n'est pas opérationnel</v>
      </c>
      <c r="E58" s="90">
        <v>1</v>
      </c>
      <c r="F58" s="51" t="s">
        <v>22</v>
      </c>
    </row>
    <row r="59" spans="2:9" s="46" customFormat="1" ht="54" customHeight="1" thickBot="1">
      <c r="D59" s="94" t="str">
        <f>'TRAD-Saisie'!B45</f>
        <v>Aucun travail de suivi et d'analyse des disponibilités et des rythmes de consommation n'est effectué et aucun mécanisme fonctionnel n'existe pour la coordination et le suivi des approvisionnements.</v>
      </c>
      <c r="E59" s="95">
        <v>2</v>
      </c>
      <c r="F59" s="52"/>
    </row>
    <row r="60" spans="2:9" s="46" customFormat="1" ht="6" customHeight="1" thickBot="1">
      <c r="D60" s="71"/>
      <c r="E60" s="54"/>
    </row>
    <row r="61" spans="2:9" s="46" customFormat="1" ht="13.5" thickBot="1">
      <c r="D61" s="72" t="str">
        <f>'TRAD-Saisie'!B46</f>
        <v>Indice obtenu avec l'option choisie :</v>
      </c>
      <c r="E61" s="49">
        <f>LOOKUP("X",F57:F59,E57:E59)</f>
        <v>1</v>
      </c>
    </row>
    <row r="62" spans="2:9" s="46" customFormat="1" ht="12.75">
      <c r="D62" s="71"/>
      <c r="E62" s="54"/>
    </row>
    <row r="63" spans="2:9" s="46" customFormat="1" ht="12.75">
      <c r="C63" s="58" t="str">
        <f>'TRAD-Saisie'!B47</f>
        <v>4.2. Rigueur dans le suivi, proactivité</v>
      </c>
      <c r="D63" s="76"/>
      <c r="E63" s="56"/>
      <c r="F63" s="57"/>
    </row>
    <row r="64" spans="2:9" s="46" customFormat="1" ht="6" customHeight="1">
      <c r="D64" s="71"/>
      <c r="E64" s="54"/>
    </row>
    <row r="65" spans="3:9" s="46" customFormat="1" ht="26.25" customHeight="1">
      <c r="C65" s="186" t="str">
        <f>'TRAD-Saisie'!B48</f>
        <v>Sur les derniers mois ou années, les acteurs en charge de l'approvisionnement ont-ils fait preuve de rigueur dans le suivi et de proactivité (rapidité de signature des quotations, relance fournisseurs/LFA/FM en l'absence de réponse, rapidité de réponse aux demandes de clarifications)</v>
      </c>
      <c r="D65" s="186"/>
      <c r="E65" s="186"/>
      <c r="F65" s="186"/>
      <c r="G65" s="186"/>
      <c r="H65" s="186"/>
      <c r="I65" s="186"/>
    </row>
    <row r="66" spans="3:9" s="46" customFormat="1" ht="13.5" thickBot="1">
      <c r="D66" s="71"/>
      <c r="E66" s="54"/>
    </row>
    <row r="67" spans="3:9" s="46" customFormat="1" ht="13.5" thickBot="1">
      <c r="D67" s="71"/>
      <c r="E67" s="47" t="str">
        <f>'TRAD-Saisie'!B49</f>
        <v>indice</v>
      </c>
      <c r="F67" s="48" t="str">
        <f>'TRAD-Saisie'!B50</f>
        <v>Choix sélectionné</v>
      </c>
    </row>
    <row r="68" spans="3:9" s="46" customFormat="1" ht="12.75">
      <c r="D68" s="91" t="str">
        <f>'TRAD-Saisie'!B51</f>
        <v>oui</v>
      </c>
      <c r="E68" s="92">
        <v>0</v>
      </c>
      <c r="F68" s="50"/>
    </row>
    <row r="69" spans="3:9" s="46" customFormat="1" ht="12.75">
      <c r="D69" s="93" t="str">
        <f>'TRAD-Saisie'!B52</f>
        <v>plus ou moins</v>
      </c>
      <c r="E69" s="90">
        <v>1</v>
      </c>
      <c r="F69" s="51" t="s">
        <v>22</v>
      </c>
    </row>
    <row r="70" spans="3:9" s="46" customFormat="1" ht="13.5" thickBot="1">
      <c r="D70" s="94" t="str">
        <f>'TRAD-Saisie'!B53</f>
        <v>relativement peu</v>
      </c>
      <c r="E70" s="95">
        <v>2</v>
      </c>
      <c r="F70" s="52"/>
    </row>
    <row r="71" spans="3:9" s="46" customFormat="1" ht="6" customHeight="1" thickBot="1">
      <c r="D71" s="71"/>
      <c r="E71" s="54"/>
    </row>
    <row r="72" spans="3:9" s="46" customFormat="1" ht="13.5" thickBot="1">
      <c r="D72" s="72" t="str">
        <f>'TRAD-Saisie'!B54</f>
        <v>Indice obtenu avec l'option choisie :</v>
      </c>
      <c r="E72" s="49">
        <f>LOOKUP("X", F68:F70, E68:E70)</f>
        <v>1</v>
      </c>
    </row>
    <row r="73" spans="3:9" s="46" customFormat="1" ht="12.75">
      <c r="D73" s="71"/>
      <c r="E73" s="54"/>
    </row>
    <row r="74" spans="3:9" s="46" customFormat="1" ht="12.75">
      <c r="C74" s="58" t="str">
        <f>'TRAD-Saisie'!B55</f>
        <v>4.3. Complexité administrative nationale</v>
      </c>
      <c r="D74" s="76"/>
      <c r="E74" s="56"/>
      <c r="F74" s="57"/>
    </row>
    <row r="75" spans="3:9" s="46" customFormat="1" ht="6" customHeight="1">
      <c r="D75" s="71"/>
      <c r="E75" s="54"/>
    </row>
    <row r="76" spans="3:9" s="46" customFormat="1" ht="26.25" customHeight="1">
      <c r="C76" s="186" t="str">
        <f>'TRAD-Saisie'!B56</f>
        <v>D'autres paramètres peuvent complexifier le bon déroulement des processus d'approvisionnement : autorisation de la direction des marchés publics, non exhonération douanière des produits de santé, …</v>
      </c>
      <c r="D76" s="186"/>
      <c r="E76" s="186"/>
      <c r="F76" s="186"/>
      <c r="G76" s="186"/>
      <c r="H76" s="186"/>
      <c r="I76" s="186"/>
    </row>
    <row r="77" spans="3:9" ht="15.75" thickBot="1"/>
    <row r="78" spans="3:9" ht="15.75" thickBot="1">
      <c r="D78" s="71"/>
      <c r="E78" s="47" t="str">
        <f>'TRAD-Saisie'!B57</f>
        <v>indice</v>
      </c>
      <c r="F78" s="48" t="str">
        <f>'TRAD-Saisie'!B58</f>
        <v>Choix sélectionné</v>
      </c>
    </row>
    <row r="79" spans="3:9">
      <c r="D79" s="91" t="str">
        <f>'TRAD-Saisie'!B59</f>
        <v>non</v>
      </c>
      <c r="E79" s="92">
        <v>0</v>
      </c>
      <c r="F79" s="50"/>
    </row>
    <row r="80" spans="3:9">
      <c r="D80" s="93" t="str">
        <f>'TRAD-Saisie'!B60</f>
        <v>en partie</v>
      </c>
      <c r="E80" s="90">
        <v>1</v>
      </c>
      <c r="F80" s="51" t="s">
        <v>22</v>
      </c>
    </row>
    <row r="81" spans="3:9" ht="15.75" thickBot="1">
      <c r="D81" s="94" t="str">
        <f>'TRAD-Saisie'!B61</f>
        <v>oui, plusieurs</v>
      </c>
      <c r="E81" s="95">
        <v>2</v>
      </c>
      <c r="F81" s="52"/>
    </row>
    <row r="82" spans="3:9" s="46" customFormat="1" ht="6" customHeight="1" thickBot="1">
      <c r="D82" s="71"/>
      <c r="E82" s="54"/>
    </row>
    <row r="83" spans="3:9" s="46" customFormat="1" ht="13.5" thickBot="1">
      <c r="D83" s="72" t="str">
        <f>'TRAD-Saisie'!B62</f>
        <v>Indice obtenu avec l'option choisie :</v>
      </c>
      <c r="E83" s="49">
        <f>LOOKUP("X", F79:F81, E79:E81)</f>
        <v>1</v>
      </c>
    </row>
    <row r="85" spans="3:9" s="46" customFormat="1" ht="12.75">
      <c r="C85" s="58" t="str">
        <f>'TRAD-Saisie'!B63</f>
        <v>4.4. Environnement défavorable - Cas des systèmes particulièrement déstructurés</v>
      </c>
      <c r="D85" s="76"/>
      <c r="E85" s="56"/>
      <c r="F85" s="57"/>
    </row>
    <row r="86" spans="3:9" s="46" customFormat="1" ht="6" customHeight="1">
      <c r="D86" s="71"/>
      <c r="E86" s="54"/>
    </row>
    <row r="87" spans="3:9" s="46" customFormat="1" ht="12.75">
      <c r="C87" s="186" t="str">
        <f>'TRAD-Saisie'!B64</f>
        <v>La situation structurelle est elle particulièrement complexe et critique : absence de RH, responsabilités non clarifiées, crise politique, mauvaise volonté ouverte</v>
      </c>
      <c r="D87" s="186"/>
      <c r="E87" s="186"/>
      <c r="F87" s="186"/>
      <c r="G87" s="186"/>
      <c r="H87" s="186"/>
      <c r="I87" s="186"/>
    </row>
    <row r="88" spans="3:9" s="46" customFormat="1" ht="6" customHeight="1" thickBot="1">
      <c r="D88" s="71"/>
      <c r="E88" s="54"/>
    </row>
    <row r="89" spans="3:9" ht="15.75" thickBot="1">
      <c r="D89" s="71"/>
      <c r="E89" s="47" t="str">
        <f>'TRAD-Saisie'!B65</f>
        <v>indice</v>
      </c>
      <c r="F89" s="48" t="str">
        <f>'TRAD-Saisie'!B66</f>
        <v>Choix sélectionné</v>
      </c>
    </row>
    <row r="90" spans="3:9">
      <c r="D90" s="91" t="str">
        <f>'TRAD-Saisie'!B67</f>
        <v>non</v>
      </c>
      <c r="E90" s="92">
        <v>0</v>
      </c>
      <c r="F90" s="50" t="s">
        <v>22</v>
      </c>
    </row>
    <row r="91" spans="3:9" s="46" customFormat="1" ht="13.5" thickBot="1">
      <c r="D91" s="94" t="str">
        <f>'TRAD-Saisie'!B68</f>
        <v>oui</v>
      </c>
      <c r="E91" s="95">
        <v>1</v>
      </c>
      <c r="F91" s="52"/>
    </row>
    <row r="92" spans="3:9" s="46" customFormat="1" ht="6" customHeight="1" thickBot="1">
      <c r="D92" s="71"/>
      <c r="E92" s="54"/>
    </row>
    <row r="93" spans="3:9" s="46" customFormat="1" ht="13.5" thickBot="1">
      <c r="D93" s="72" t="str">
        <f>'TRAD-Saisie'!B69</f>
        <v>Indice obtenu avec l'option choisie :</v>
      </c>
      <c r="E93" s="49">
        <f>LOOKUP("X", F90:F91, E90:E91)</f>
        <v>0</v>
      </c>
    </row>
    <row r="94" spans="3:9" s="46" customFormat="1" ht="12.75">
      <c r="D94" s="71"/>
      <c r="E94" s="54"/>
    </row>
    <row r="95" spans="3:9" s="46" customFormat="1" ht="12.75">
      <c r="C95" s="58" t="str">
        <f>'TRAD-Saisie'!B70</f>
        <v>4.5 Complexité administrative liée au bailleur principal</v>
      </c>
      <c r="D95" s="76"/>
      <c r="E95" s="56"/>
      <c r="F95" s="57"/>
    </row>
    <row r="96" spans="3:9" s="46" customFormat="1" ht="6" customHeight="1">
      <c r="D96" s="71"/>
      <c r="E96" s="54"/>
    </row>
    <row r="97" spans="3:9" s="46" customFormat="1" ht="26.25" customHeight="1">
      <c r="C97" s="186" t="str">
        <f>'TRAD-Saisie'!B71</f>
        <v>Les procédures du bailleur pour les décaissements ou les approvisionnements, la situation de ses relations avec les institutions nationationales rendent ils plus difficile le bon déroulement des processus d'approvisionnement (gel des décaissements, exigence documentaires, investigations, …)</v>
      </c>
      <c r="D97" s="186"/>
      <c r="E97" s="186"/>
      <c r="F97" s="186"/>
      <c r="G97" s="186"/>
      <c r="H97" s="186"/>
      <c r="I97" s="186"/>
    </row>
    <row r="98" spans="3:9" s="46" customFormat="1" ht="6" customHeight="1" thickBot="1">
      <c r="D98" s="71"/>
      <c r="E98" s="54"/>
    </row>
    <row r="99" spans="3:9" ht="15.75" thickBot="1">
      <c r="D99" s="71"/>
      <c r="E99" s="47" t="str">
        <f>'TRAD-Saisie'!B72</f>
        <v>indice</v>
      </c>
      <c r="F99" s="48" t="str">
        <f>'TRAD-Saisie'!B73</f>
        <v>Choix sélectionné</v>
      </c>
    </row>
    <row r="100" spans="3:9">
      <c r="D100" s="91" t="str">
        <f>'TRAD-Saisie'!B74</f>
        <v>non</v>
      </c>
      <c r="E100" s="92">
        <v>0</v>
      </c>
      <c r="F100" s="50"/>
    </row>
    <row r="101" spans="3:9">
      <c r="D101" s="93" t="str">
        <f>'TRAD-Saisie'!B75</f>
        <v>en partie</v>
      </c>
      <c r="E101" s="90">
        <v>1</v>
      </c>
      <c r="F101" s="51"/>
    </row>
    <row r="102" spans="3:9" s="46" customFormat="1" ht="13.5" thickBot="1">
      <c r="D102" s="94" t="str">
        <f>'TRAD-Saisie'!B76</f>
        <v>oui</v>
      </c>
      <c r="E102" s="95">
        <v>2</v>
      </c>
      <c r="F102" s="52" t="s">
        <v>22</v>
      </c>
    </row>
    <row r="103" spans="3:9" s="46" customFormat="1" ht="6" customHeight="1" thickBot="1">
      <c r="D103" s="71"/>
      <c r="E103" s="54"/>
    </row>
    <row r="104" spans="3:9" s="46" customFormat="1" ht="13.5" thickBot="1">
      <c r="D104" s="72" t="str">
        <f>'TRAD-Saisie'!B77</f>
        <v>Indice obtenu avec l'option choisie :</v>
      </c>
      <c r="E104" s="49">
        <f>LOOKUP("X", F100:F102, E100:E102)</f>
        <v>2</v>
      </c>
    </row>
    <row r="105" spans="3:9" s="46" customFormat="1" ht="12.75">
      <c r="D105" s="71"/>
      <c r="E105" s="54"/>
    </row>
    <row r="106" spans="3:9" s="46" customFormat="1" ht="12.75">
      <c r="D106" s="71"/>
      <c r="E106" s="54"/>
    </row>
    <row r="107" spans="3:9" s="46" customFormat="1" ht="12.75">
      <c r="D107" s="71"/>
      <c r="E107" s="54"/>
    </row>
    <row r="108" spans="3:9" s="46" customFormat="1" ht="12.75">
      <c r="D108" s="71"/>
      <c r="E108" s="54"/>
    </row>
    <row r="109" spans="3:9" s="46" customFormat="1" ht="12.75">
      <c r="D109" s="71"/>
      <c r="E109" s="54"/>
    </row>
    <row r="110" spans="3:9" s="46" customFormat="1" ht="12.75">
      <c r="D110" s="71"/>
      <c r="E110" s="54"/>
    </row>
    <row r="111" spans="3:9" s="46" customFormat="1" ht="12.75">
      <c r="D111" s="71"/>
      <c r="E111" s="54"/>
    </row>
    <row r="112" spans="3:9" s="46" customFormat="1" ht="12.75">
      <c r="D112" s="71"/>
      <c r="E112" s="54"/>
    </row>
    <row r="113" spans="4:5" s="46" customFormat="1" ht="12.75">
      <c r="D113" s="71"/>
      <c r="E113" s="54"/>
    </row>
    <row r="114" spans="4:5" s="46" customFormat="1" ht="12.75">
      <c r="D114" s="71"/>
      <c r="E114" s="54"/>
    </row>
    <row r="115" spans="4:5" s="46" customFormat="1" ht="12.75">
      <c r="D115" s="71"/>
      <c r="E115" s="54"/>
    </row>
    <row r="116" spans="4:5" s="46" customFormat="1" ht="12.75">
      <c r="D116" s="71"/>
      <c r="E116" s="54"/>
    </row>
    <row r="117" spans="4:5" s="46" customFormat="1" ht="12.75">
      <c r="D117" s="71"/>
      <c r="E117" s="54"/>
    </row>
    <row r="118" spans="4:5" s="46" customFormat="1" ht="12.75">
      <c r="D118" s="71"/>
      <c r="E118" s="54"/>
    </row>
    <row r="119" spans="4:5" s="46" customFormat="1" ht="12.75">
      <c r="D119" s="71"/>
      <c r="E119" s="54"/>
    </row>
    <row r="120" spans="4:5" s="46" customFormat="1" ht="12.75">
      <c r="D120" s="71"/>
      <c r="E120" s="54"/>
    </row>
    <row r="121" spans="4:5" s="46" customFormat="1" ht="12.75">
      <c r="D121" s="71"/>
      <c r="E121" s="54"/>
    </row>
    <row r="122" spans="4:5" s="46" customFormat="1" ht="12.75">
      <c r="D122" s="71"/>
      <c r="E122" s="54"/>
    </row>
    <row r="123" spans="4:5" s="46" customFormat="1" ht="12.75">
      <c r="D123" s="71"/>
      <c r="E123" s="54"/>
    </row>
    <row r="124" spans="4:5" s="46" customFormat="1" ht="12.75">
      <c r="D124" s="71"/>
      <c r="E124" s="54"/>
    </row>
    <row r="125" spans="4:5" s="46" customFormat="1" ht="12.75">
      <c r="D125" s="71"/>
      <c r="E125" s="54"/>
    </row>
    <row r="126" spans="4:5" s="46" customFormat="1" ht="12.75">
      <c r="D126" s="71"/>
      <c r="E126" s="54"/>
    </row>
    <row r="127" spans="4:5" s="46" customFormat="1" ht="12.75">
      <c r="D127" s="71"/>
      <c r="E127" s="54"/>
    </row>
    <row r="128" spans="4:5" s="46" customFormat="1" ht="12.75">
      <c r="D128" s="71"/>
      <c r="E128" s="54"/>
    </row>
    <row r="129" spans="4:5" s="46" customFormat="1" ht="12.75">
      <c r="D129" s="71"/>
      <c r="E129" s="54"/>
    </row>
    <row r="130" spans="4:5" s="46" customFormat="1" ht="12.75">
      <c r="D130" s="71"/>
      <c r="E130" s="54"/>
    </row>
    <row r="131" spans="4:5" s="46" customFormat="1" ht="12.75">
      <c r="D131" s="71"/>
      <c r="E131" s="54"/>
    </row>
    <row r="132" spans="4:5" s="46" customFormat="1" ht="12.75">
      <c r="D132" s="71"/>
      <c r="E132" s="54"/>
    </row>
    <row r="133" spans="4:5" s="46" customFormat="1" ht="12.75">
      <c r="D133" s="71"/>
      <c r="E133" s="54"/>
    </row>
    <row r="134" spans="4:5" s="46" customFormat="1" ht="12.75">
      <c r="D134" s="71"/>
      <c r="E134" s="54"/>
    </row>
    <row r="135" spans="4:5" s="46" customFormat="1" ht="12.75">
      <c r="D135" s="71"/>
      <c r="E135" s="54"/>
    </row>
    <row r="136" spans="4:5" s="46" customFormat="1" ht="12.75">
      <c r="D136" s="71"/>
      <c r="E136" s="54"/>
    </row>
    <row r="137" spans="4:5" s="46" customFormat="1" ht="12.75">
      <c r="D137" s="71"/>
      <c r="E137" s="54"/>
    </row>
    <row r="138" spans="4:5" s="46" customFormat="1" ht="12.75">
      <c r="D138" s="71"/>
      <c r="E138" s="54"/>
    </row>
    <row r="139" spans="4:5" s="46" customFormat="1" ht="12.75">
      <c r="D139" s="71"/>
      <c r="E139" s="54"/>
    </row>
    <row r="140" spans="4:5" s="46" customFormat="1" ht="12.75">
      <c r="D140" s="71"/>
      <c r="E140" s="54"/>
    </row>
    <row r="141" spans="4:5" s="46" customFormat="1" ht="12.75">
      <c r="D141" s="71"/>
      <c r="E141" s="54"/>
    </row>
    <row r="142" spans="4:5" s="46" customFormat="1" ht="12.75">
      <c r="D142" s="71"/>
      <c r="E142" s="54"/>
    </row>
    <row r="143" spans="4:5" s="46" customFormat="1" ht="12.75">
      <c r="D143" s="71"/>
      <c r="E143" s="54"/>
    </row>
    <row r="144" spans="4:5" s="46" customFormat="1" ht="12.75">
      <c r="D144" s="71"/>
      <c r="E144" s="54"/>
    </row>
    <row r="145" spans="4:5" s="46" customFormat="1" ht="12.75">
      <c r="D145" s="71"/>
      <c r="E145" s="54"/>
    </row>
    <row r="146" spans="4:5" s="46" customFormat="1" ht="12.75">
      <c r="D146" s="71"/>
      <c r="E146" s="54"/>
    </row>
    <row r="147" spans="4:5" s="46" customFormat="1" ht="12.75">
      <c r="D147" s="71"/>
      <c r="E147" s="54"/>
    </row>
    <row r="148" spans="4:5" s="46" customFormat="1" ht="12.75">
      <c r="D148" s="71"/>
      <c r="E148" s="54"/>
    </row>
    <row r="149" spans="4:5" s="46" customFormat="1" ht="12.75">
      <c r="D149" s="71"/>
      <c r="E149" s="54"/>
    </row>
    <row r="150" spans="4:5" s="46" customFormat="1" ht="12.75">
      <c r="D150" s="71"/>
      <c r="E150" s="54"/>
    </row>
    <row r="151" spans="4:5" s="46" customFormat="1" ht="12.75">
      <c r="D151" s="71"/>
      <c r="E151" s="54"/>
    </row>
    <row r="152" spans="4:5" s="46" customFormat="1" ht="12.75">
      <c r="D152" s="71"/>
      <c r="E152" s="54"/>
    </row>
    <row r="153" spans="4:5" s="46" customFormat="1" ht="12.75">
      <c r="D153" s="71"/>
      <c r="E153" s="54"/>
    </row>
    <row r="154" spans="4:5" s="46" customFormat="1" ht="12.75">
      <c r="D154" s="71"/>
      <c r="E154" s="54"/>
    </row>
    <row r="155" spans="4:5" s="46" customFormat="1" ht="12.75">
      <c r="D155" s="71"/>
      <c r="E155" s="54"/>
    </row>
    <row r="156" spans="4:5" s="46" customFormat="1" ht="12.75">
      <c r="D156" s="71"/>
      <c r="E156" s="54"/>
    </row>
    <row r="157" spans="4:5" s="46" customFormat="1" ht="12.75">
      <c r="D157" s="71"/>
      <c r="E157" s="54"/>
    </row>
    <row r="158" spans="4:5" s="46" customFormat="1" ht="12.75">
      <c r="D158" s="71"/>
      <c r="E158" s="54"/>
    </row>
    <row r="159" spans="4:5" s="46" customFormat="1" ht="12.75">
      <c r="D159" s="71"/>
      <c r="E159" s="54"/>
    </row>
    <row r="160" spans="4:5" s="46" customFormat="1" ht="12.75">
      <c r="D160" s="71"/>
      <c r="E160" s="54"/>
    </row>
    <row r="161" spans="4:5" s="46" customFormat="1" ht="12.75">
      <c r="D161" s="71"/>
      <c r="E161" s="54"/>
    </row>
    <row r="162" spans="4:5" s="46" customFormat="1" ht="12.75">
      <c r="D162" s="71"/>
      <c r="E162" s="54"/>
    </row>
    <row r="163" spans="4:5" s="46" customFormat="1" ht="12.75">
      <c r="D163" s="71"/>
      <c r="E163" s="54"/>
    </row>
    <row r="164" spans="4:5" s="46" customFormat="1" ht="12.75">
      <c r="D164" s="71"/>
      <c r="E164" s="54"/>
    </row>
    <row r="165" spans="4:5" s="46" customFormat="1" ht="12.75">
      <c r="D165" s="71"/>
      <c r="E165" s="54"/>
    </row>
    <row r="166" spans="4:5" s="46" customFormat="1" ht="12.75">
      <c r="D166" s="71"/>
      <c r="E166" s="54"/>
    </row>
    <row r="167" spans="4:5" s="46" customFormat="1" ht="12.75">
      <c r="D167" s="71"/>
      <c r="E167" s="54"/>
    </row>
    <row r="168" spans="4:5" s="46" customFormat="1" ht="12.75">
      <c r="D168" s="71"/>
      <c r="E168" s="54"/>
    </row>
    <row r="169" spans="4:5" s="46" customFormat="1" ht="12.75">
      <c r="D169" s="71"/>
      <c r="E169" s="54"/>
    </row>
    <row r="170" spans="4:5" s="46" customFormat="1" ht="12.75">
      <c r="D170" s="71"/>
      <c r="E170" s="54"/>
    </row>
    <row r="171" spans="4:5" s="46" customFormat="1" ht="12.75">
      <c r="D171" s="71"/>
      <c r="E171" s="54"/>
    </row>
    <row r="172" spans="4:5" s="46" customFormat="1" ht="12.75">
      <c r="D172" s="71"/>
      <c r="E172" s="54"/>
    </row>
    <row r="173" spans="4:5" s="46" customFormat="1" ht="12.75">
      <c r="D173" s="71"/>
      <c r="E173" s="54"/>
    </row>
    <row r="174" spans="4:5" s="46" customFormat="1" ht="12.75">
      <c r="D174" s="71"/>
      <c r="E174" s="54"/>
    </row>
    <row r="175" spans="4:5" s="46" customFormat="1" ht="12.75">
      <c r="D175" s="71"/>
      <c r="E175" s="54"/>
    </row>
    <row r="176" spans="4:5" s="46" customFormat="1" ht="12.75">
      <c r="D176" s="71"/>
      <c r="E176" s="54"/>
    </row>
    <row r="177" spans="4:5" s="46" customFormat="1" ht="12.75">
      <c r="D177" s="71"/>
      <c r="E177" s="54"/>
    </row>
    <row r="178" spans="4:5" s="46" customFormat="1" ht="12.75">
      <c r="D178" s="71"/>
      <c r="E178" s="54"/>
    </row>
    <row r="179" spans="4:5" s="46" customFormat="1" ht="12.75">
      <c r="D179" s="71"/>
      <c r="E179" s="54"/>
    </row>
    <row r="180" spans="4:5" s="46" customFormat="1" ht="12.75">
      <c r="D180" s="71"/>
      <c r="E180" s="54"/>
    </row>
    <row r="181" spans="4:5" s="46" customFormat="1" ht="12.75">
      <c r="D181" s="71"/>
      <c r="E181" s="54"/>
    </row>
    <row r="182" spans="4:5" s="46" customFormat="1" ht="12.75">
      <c r="D182" s="71"/>
      <c r="E182" s="54"/>
    </row>
    <row r="183" spans="4:5" s="46" customFormat="1" ht="12.75">
      <c r="D183" s="71"/>
      <c r="E183" s="54"/>
    </row>
    <row r="184" spans="4:5" s="46" customFormat="1" ht="12.75">
      <c r="D184" s="71"/>
      <c r="E184" s="54"/>
    </row>
    <row r="185" spans="4:5" s="46" customFormat="1" ht="12.75">
      <c r="D185" s="71"/>
      <c r="E185" s="54"/>
    </row>
    <row r="186" spans="4:5" s="46" customFormat="1" ht="12.75">
      <c r="D186" s="71"/>
      <c r="E186" s="54"/>
    </row>
    <row r="187" spans="4:5" s="46" customFormat="1" ht="12.75">
      <c r="D187" s="71"/>
      <c r="E187" s="54"/>
    </row>
    <row r="188" spans="4:5" s="46" customFormat="1" ht="12.75">
      <c r="D188" s="71"/>
      <c r="E188" s="54"/>
    </row>
    <row r="189" spans="4:5" s="46" customFormat="1" ht="12.75">
      <c r="D189" s="71"/>
      <c r="E189" s="54"/>
    </row>
    <row r="190" spans="4:5" s="46" customFormat="1" ht="12.75">
      <c r="D190" s="71"/>
      <c r="E190" s="54"/>
    </row>
    <row r="191" spans="4:5" s="46" customFormat="1" ht="12.75">
      <c r="D191" s="71"/>
      <c r="E191" s="54"/>
    </row>
    <row r="192" spans="4:5" s="46" customFormat="1" ht="12.75">
      <c r="D192" s="71"/>
      <c r="E192" s="54"/>
    </row>
    <row r="193" spans="4:5" s="46" customFormat="1" ht="12.75">
      <c r="D193" s="71"/>
      <c r="E193" s="54"/>
    </row>
    <row r="194" spans="4:5" s="46" customFormat="1" ht="12.75">
      <c r="D194" s="71"/>
      <c r="E194" s="54"/>
    </row>
    <row r="195" spans="4:5" s="46" customFormat="1" ht="12.75">
      <c r="D195" s="71"/>
      <c r="E195" s="54"/>
    </row>
    <row r="196" spans="4:5" s="46" customFormat="1" ht="12.75">
      <c r="D196" s="71"/>
      <c r="E196" s="54"/>
    </row>
    <row r="197" spans="4:5" s="46" customFormat="1" ht="12.75">
      <c r="D197" s="71"/>
      <c r="E197" s="54"/>
    </row>
    <row r="198" spans="4:5" s="46" customFormat="1" ht="12.75">
      <c r="D198" s="71"/>
      <c r="E198" s="54"/>
    </row>
    <row r="199" spans="4:5" s="46" customFormat="1" ht="12.75">
      <c r="D199" s="71"/>
      <c r="E199" s="54"/>
    </row>
    <row r="200" spans="4:5" s="46" customFormat="1" ht="12.75">
      <c r="D200" s="71"/>
      <c r="E200" s="54"/>
    </row>
    <row r="201" spans="4:5" s="46" customFormat="1" ht="12.75">
      <c r="D201" s="71"/>
      <c r="E201" s="54"/>
    </row>
    <row r="202" spans="4:5" s="46" customFormat="1" ht="12.75">
      <c r="D202" s="71"/>
      <c r="E202" s="54"/>
    </row>
    <row r="203" spans="4:5" s="46" customFormat="1" ht="12.75">
      <c r="D203" s="71"/>
      <c r="E203" s="54"/>
    </row>
    <row r="204" spans="4:5" s="46" customFormat="1" ht="12.75">
      <c r="D204" s="71"/>
      <c r="E204" s="54"/>
    </row>
    <row r="205" spans="4:5" s="46" customFormat="1" ht="12.75">
      <c r="D205" s="71"/>
      <c r="E205" s="54"/>
    </row>
    <row r="206" spans="4:5" s="46" customFormat="1" ht="12.75">
      <c r="D206" s="71"/>
      <c r="E206" s="54"/>
    </row>
    <row r="207" spans="4:5" s="46" customFormat="1" ht="12.75">
      <c r="D207" s="71"/>
      <c r="E207" s="54"/>
    </row>
    <row r="208" spans="4:5" s="46" customFormat="1" ht="12.75">
      <c r="D208" s="71"/>
      <c r="E208" s="54"/>
    </row>
    <row r="209" spans="4:5" s="46" customFormat="1" ht="12.75">
      <c r="D209" s="71"/>
      <c r="E209" s="54"/>
    </row>
    <row r="210" spans="4:5" s="46" customFormat="1" ht="12.75">
      <c r="D210" s="71"/>
      <c r="E210" s="54"/>
    </row>
    <row r="211" spans="4:5" s="46" customFormat="1" ht="12.75">
      <c r="D211" s="71"/>
      <c r="E211" s="54"/>
    </row>
    <row r="212" spans="4:5" s="46" customFormat="1" ht="12.75">
      <c r="D212" s="71"/>
      <c r="E212" s="54"/>
    </row>
    <row r="213" spans="4:5" s="46" customFormat="1" ht="12.75">
      <c r="D213" s="71"/>
      <c r="E213" s="54"/>
    </row>
    <row r="214" spans="4:5" s="46" customFormat="1" ht="12.75">
      <c r="D214" s="71"/>
      <c r="E214" s="54"/>
    </row>
    <row r="215" spans="4:5" s="46" customFormat="1" ht="12.75">
      <c r="D215" s="71"/>
      <c r="E215" s="54"/>
    </row>
    <row r="216" spans="4:5" s="46" customFormat="1" ht="12.75">
      <c r="D216" s="71"/>
      <c r="E216" s="54"/>
    </row>
    <row r="217" spans="4:5" s="46" customFormat="1" ht="12.75">
      <c r="D217" s="71"/>
      <c r="E217" s="54"/>
    </row>
    <row r="218" spans="4:5" s="46" customFormat="1" ht="12.75">
      <c r="D218" s="71"/>
      <c r="E218" s="54"/>
    </row>
    <row r="219" spans="4:5" s="46" customFormat="1" ht="12.75">
      <c r="D219" s="71"/>
      <c r="E219" s="54"/>
    </row>
    <row r="220" spans="4:5" s="46" customFormat="1" ht="12.75">
      <c r="D220" s="71"/>
      <c r="E220" s="54"/>
    </row>
    <row r="221" spans="4:5" s="46" customFormat="1" ht="12.75">
      <c r="D221" s="71"/>
      <c r="E221" s="54"/>
    </row>
    <row r="222" spans="4:5" s="46" customFormat="1" ht="12.75">
      <c r="D222" s="71"/>
      <c r="E222" s="54"/>
    </row>
    <row r="223" spans="4:5" s="46" customFormat="1" ht="12.75">
      <c r="D223" s="71"/>
      <c r="E223" s="54"/>
    </row>
    <row r="224" spans="4:5" s="46" customFormat="1" ht="12.75">
      <c r="D224" s="71"/>
      <c r="E224" s="54"/>
    </row>
    <row r="225" spans="4:5" s="46" customFormat="1" ht="12.75">
      <c r="D225" s="71"/>
      <c r="E225" s="54"/>
    </row>
    <row r="226" spans="4:5" s="46" customFormat="1" ht="12.75">
      <c r="D226" s="71"/>
      <c r="E226" s="54"/>
    </row>
    <row r="227" spans="4:5" s="46" customFormat="1" ht="12.75">
      <c r="D227" s="71"/>
      <c r="E227" s="54"/>
    </row>
    <row r="228" spans="4:5" s="46" customFormat="1" ht="12.75">
      <c r="D228" s="71"/>
      <c r="E228" s="54"/>
    </row>
    <row r="229" spans="4:5" s="46" customFormat="1" ht="12.75">
      <c r="D229" s="71"/>
      <c r="E229" s="54"/>
    </row>
    <row r="230" spans="4:5" s="46" customFormat="1" ht="12.75">
      <c r="D230" s="71"/>
      <c r="E230" s="54"/>
    </row>
    <row r="231" spans="4:5" s="46" customFormat="1" ht="12.75">
      <c r="D231" s="71"/>
      <c r="E231" s="54"/>
    </row>
    <row r="232" spans="4:5" s="46" customFormat="1" ht="12.75">
      <c r="D232" s="71"/>
      <c r="E232" s="54"/>
    </row>
    <row r="233" spans="4:5" s="46" customFormat="1" ht="12.75">
      <c r="D233" s="71"/>
      <c r="E233" s="54"/>
    </row>
    <row r="234" spans="4:5" s="46" customFormat="1" ht="12.75">
      <c r="D234" s="71"/>
      <c r="E234" s="54"/>
    </row>
    <row r="235" spans="4:5" s="46" customFormat="1" ht="12.75">
      <c r="D235" s="71"/>
      <c r="E235" s="54"/>
    </row>
    <row r="236" spans="4:5" s="46" customFormat="1" ht="12.75">
      <c r="D236" s="71"/>
      <c r="E236" s="54"/>
    </row>
    <row r="237" spans="4:5" s="46" customFormat="1" ht="12.75">
      <c r="D237" s="71"/>
      <c r="E237" s="54"/>
    </row>
    <row r="238" spans="4:5" s="46" customFormat="1" ht="12.75">
      <c r="D238" s="71"/>
      <c r="E238" s="54"/>
    </row>
    <row r="239" spans="4:5" s="46" customFormat="1" ht="12.75">
      <c r="D239" s="71"/>
      <c r="E239" s="54"/>
    </row>
    <row r="240" spans="4:5" s="46" customFormat="1" ht="12.75">
      <c r="D240" s="71"/>
      <c r="E240" s="54"/>
    </row>
    <row r="241" spans="4:5" s="46" customFormat="1" ht="12.75">
      <c r="D241" s="71"/>
      <c r="E241" s="54"/>
    </row>
    <row r="242" spans="4:5" s="46" customFormat="1" ht="12.75">
      <c r="D242" s="71"/>
      <c r="E242" s="54"/>
    </row>
    <row r="243" spans="4:5" s="46" customFormat="1" ht="12.75">
      <c r="D243" s="71"/>
      <c r="E243" s="54"/>
    </row>
    <row r="244" spans="4:5" s="46" customFormat="1" ht="12.75">
      <c r="D244" s="71"/>
      <c r="E244" s="54"/>
    </row>
    <row r="245" spans="4:5" s="46" customFormat="1" ht="12.75">
      <c r="D245" s="71"/>
      <c r="E245" s="54"/>
    </row>
    <row r="246" spans="4:5" s="46" customFormat="1" ht="12.75">
      <c r="D246" s="71"/>
      <c r="E246" s="54"/>
    </row>
    <row r="247" spans="4:5" s="46" customFormat="1" ht="12.75">
      <c r="D247" s="71"/>
      <c r="E247" s="54"/>
    </row>
    <row r="248" spans="4:5" s="46" customFormat="1" ht="12.75">
      <c r="D248" s="71"/>
      <c r="E248" s="54"/>
    </row>
    <row r="249" spans="4:5" s="46" customFormat="1" ht="12.75">
      <c r="D249" s="71"/>
      <c r="E249" s="54"/>
    </row>
    <row r="250" spans="4:5" s="46" customFormat="1" ht="12.75">
      <c r="D250" s="71"/>
      <c r="E250" s="54"/>
    </row>
    <row r="251" spans="4:5" s="46" customFormat="1" ht="12.75">
      <c r="D251" s="71"/>
      <c r="E251" s="54"/>
    </row>
    <row r="252" spans="4:5" s="46" customFormat="1" ht="12.75">
      <c r="D252" s="71"/>
      <c r="E252" s="54"/>
    </row>
    <row r="253" spans="4:5" s="46" customFormat="1" ht="12.75">
      <c r="D253" s="71"/>
      <c r="E253" s="54"/>
    </row>
    <row r="254" spans="4:5" s="46" customFormat="1" ht="12.75">
      <c r="D254" s="71"/>
      <c r="E254" s="54"/>
    </row>
    <row r="255" spans="4:5" s="46" customFormat="1" ht="12.75">
      <c r="D255" s="71"/>
      <c r="E255" s="54"/>
    </row>
    <row r="256" spans="4:5" s="46" customFormat="1" ht="12.75">
      <c r="D256" s="71"/>
      <c r="E256" s="54"/>
    </row>
    <row r="257" spans="4:5" s="46" customFormat="1" ht="12.75">
      <c r="D257" s="71"/>
      <c r="E257" s="54"/>
    </row>
    <row r="258" spans="4:5" s="46" customFormat="1" ht="12.75">
      <c r="D258" s="71"/>
      <c r="E258" s="54"/>
    </row>
    <row r="259" spans="4:5" s="46" customFormat="1" ht="12.75">
      <c r="D259" s="71"/>
      <c r="E259" s="54"/>
    </row>
    <row r="260" spans="4:5" s="46" customFormat="1" ht="12.75">
      <c r="D260" s="71"/>
      <c r="E260" s="54"/>
    </row>
    <row r="261" spans="4:5" s="46" customFormat="1" ht="12.75">
      <c r="D261" s="71"/>
      <c r="E261" s="54"/>
    </row>
    <row r="262" spans="4:5" s="46" customFormat="1" ht="12.75">
      <c r="D262" s="71"/>
      <c r="E262" s="54"/>
    </row>
    <row r="263" spans="4:5" s="46" customFormat="1" ht="12.75">
      <c r="D263" s="71"/>
      <c r="E263" s="54"/>
    </row>
    <row r="264" spans="4:5" s="46" customFormat="1" ht="12.75">
      <c r="D264" s="71"/>
      <c r="E264" s="54"/>
    </row>
    <row r="265" spans="4:5" s="46" customFormat="1" ht="12.75">
      <c r="D265" s="71"/>
      <c r="E265" s="54"/>
    </row>
    <row r="266" spans="4:5" s="46" customFormat="1" ht="12.75">
      <c r="D266" s="71"/>
      <c r="E266" s="54"/>
    </row>
    <row r="267" spans="4:5" s="46" customFormat="1" ht="12.75">
      <c r="D267" s="71"/>
      <c r="E267" s="54"/>
    </row>
    <row r="268" spans="4:5" s="46" customFormat="1" ht="12.75">
      <c r="D268" s="71"/>
      <c r="E268" s="54"/>
    </row>
    <row r="269" spans="4:5" s="46" customFormat="1" ht="12.75">
      <c r="D269" s="71"/>
      <c r="E269" s="54"/>
    </row>
    <row r="270" spans="4:5" s="46" customFormat="1" ht="12.75">
      <c r="D270" s="71"/>
      <c r="E270" s="54"/>
    </row>
    <row r="271" spans="4:5" s="46" customFormat="1" ht="12.75">
      <c r="D271" s="71"/>
      <c r="E271" s="54"/>
    </row>
    <row r="272" spans="4:5" s="46" customFormat="1" ht="12.75">
      <c r="D272" s="71"/>
      <c r="E272" s="54"/>
    </row>
    <row r="273" spans="4:5" s="46" customFormat="1" ht="12.75">
      <c r="D273" s="71"/>
      <c r="E273" s="54"/>
    </row>
    <row r="274" spans="4:5" s="46" customFormat="1" ht="12.75">
      <c r="D274" s="71"/>
      <c r="E274" s="54"/>
    </row>
    <row r="275" spans="4:5" s="46" customFormat="1" ht="12.75">
      <c r="D275" s="71"/>
      <c r="E275" s="54"/>
    </row>
    <row r="276" spans="4:5" s="46" customFormat="1" ht="12.75">
      <c r="D276" s="71"/>
      <c r="E276" s="54"/>
    </row>
    <row r="277" spans="4:5" s="46" customFormat="1" ht="12.75">
      <c r="D277" s="71"/>
      <c r="E277" s="54"/>
    </row>
    <row r="278" spans="4:5" s="46" customFormat="1" ht="12.75">
      <c r="D278" s="71"/>
      <c r="E278" s="54"/>
    </row>
    <row r="279" spans="4:5" s="46" customFormat="1" ht="12.75">
      <c r="D279" s="71"/>
      <c r="E279" s="54"/>
    </row>
    <row r="280" spans="4:5" s="46" customFormat="1" ht="12.75">
      <c r="D280" s="71"/>
      <c r="E280" s="54"/>
    </row>
    <row r="281" spans="4:5" s="46" customFormat="1" ht="12.75">
      <c r="D281" s="71"/>
      <c r="E281" s="54"/>
    </row>
    <row r="282" spans="4:5" s="46" customFormat="1" ht="12.75">
      <c r="D282" s="71"/>
      <c r="E282" s="54"/>
    </row>
    <row r="283" spans="4:5" s="46" customFormat="1" ht="12.75">
      <c r="D283" s="71"/>
      <c r="E283" s="54"/>
    </row>
    <row r="284" spans="4:5" s="46" customFormat="1" ht="12.75">
      <c r="D284" s="71"/>
      <c r="E284" s="54"/>
    </row>
    <row r="285" spans="4:5" s="46" customFormat="1" ht="12.75">
      <c r="D285" s="71"/>
      <c r="E285" s="54"/>
    </row>
    <row r="286" spans="4:5" s="46" customFormat="1" ht="12.75">
      <c r="D286" s="71"/>
      <c r="E286" s="54"/>
    </row>
    <row r="287" spans="4:5" s="46" customFormat="1" ht="12.75">
      <c r="D287" s="71"/>
      <c r="E287" s="54"/>
    </row>
    <row r="288" spans="4:5" s="46" customFormat="1" ht="12.75">
      <c r="D288" s="71"/>
      <c r="E288" s="54"/>
    </row>
    <row r="289" spans="4:5" s="46" customFormat="1" ht="12.75">
      <c r="D289" s="71"/>
      <c r="E289" s="54"/>
    </row>
    <row r="290" spans="4:5" s="46" customFormat="1" ht="12.75">
      <c r="D290" s="71"/>
      <c r="E290" s="54"/>
    </row>
    <row r="291" spans="4:5" s="46" customFormat="1" ht="12.75">
      <c r="D291" s="71"/>
      <c r="E291" s="54"/>
    </row>
    <row r="292" spans="4:5" s="46" customFormat="1" ht="12.75">
      <c r="D292" s="71"/>
      <c r="E292" s="54"/>
    </row>
    <row r="293" spans="4:5" s="46" customFormat="1" ht="12.75">
      <c r="D293" s="71"/>
      <c r="E293" s="54"/>
    </row>
    <row r="294" spans="4:5" s="46" customFormat="1" ht="12.75">
      <c r="D294" s="71"/>
      <c r="E294" s="54"/>
    </row>
    <row r="295" spans="4:5" s="46" customFormat="1" ht="12.75">
      <c r="D295" s="71"/>
      <c r="E295" s="54"/>
    </row>
    <row r="296" spans="4:5" s="46" customFormat="1" ht="12.75">
      <c r="D296" s="71"/>
      <c r="E296" s="54"/>
    </row>
    <row r="297" spans="4:5" s="46" customFormat="1" ht="12.75">
      <c r="D297" s="71"/>
      <c r="E297" s="54"/>
    </row>
    <row r="298" spans="4:5" s="46" customFormat="1" ht="12.75">
      <c r="D298" s="71"/>
      <c r="E298" s="54"/>
    </row>
    <row r="299" spans="4:5" s="46" customFormat="1" ht="12.75">
      <c r="D299" s="71"/>
      <c r="E299" s="54"/>
    </row>
    <row r="300" spans="4:5" s="46" customFormat="1" ht="12.75">
      <c r="D300" s="71"/>
      <c r="E300" s="54"/>
    </row>
    <row r="301" spans="4:5" s="46" customFormat="1" ht="12.75">
      <c r="D301" s="71"/>
      <c r="E301" s="54"/>
    </row>
    <row r="302" spans="4:5" s="46" customFormat="1" ht="12.75">
      <c r="D302" s="71"/>
      <c r="E302" s="54"/>
    </row>
    <row r="303" spans="4:5" s="46" customFormat="1" ht="12.75">
      <c r="D303" s="71"/>
      <c r="E303" s="54"/>
    </row>
    <row r="304" spans="4:5" s="46" customFormat="1" ht="12.75">
      <c r="D304" s="71"/>
      <c r="E304" s="54"/>
    </row>
    <row r="305" spans="4:5" s="46" customFormat="1" ht="12.75">
      <c r="D305" s="71"/>
      <c r="E305" s="54"/>
    </row>
    <row r="306" spans="4:5" s="46" customFormat="1" ht="12.75">
      <c r="D306" s="71"/>
      <c r="E306" s="54"/>
    </row>
    <row r="307" spans="4:5" s="46" customFormat="1" ht="12.75">
      <c r="D307" s="71"/>
      <c r="E307" s="54"/>
    </row>
    <row r="308" spans="4:5" s="46" customFormat="1" ht="12.75">
      <c r="D308" s="71"/>
      <c r="E308" s="54"/>
    </row>
    <row r="309" spans="4:5" s="46" customFormat="1" ht="12.75">
      <c r="D309" s="71"/>
      <c r="E309" s="54"/>
    </row>
  </sheetData>
  <sheetProtection password="DEE7" sheet="1" objects="1" scenarios="1"/>
  <mergeCells count="13">
    <mergeCell ref="C97:I97"/>
    <mergeCell ref="E10:F10"/>
    <mergeCell ref="E11:F11"/>
    <mergeCell ref="C87:I87"/>
    <mergeCell ref="C76:I76"/>
    <mergeCell ref="C65:I65"/>
    <mergeCell ref="C54:I54"/>
    <mergeCell ref="A2:H2"/>
    <mergeCell ref="B13:F13"/>
    <mergeCell ref="B26:F26"/>
    <mergeCell ref="B38:F38"/>
    <mergeCell ref="B50:F50"/>
    <mergeCell ref="B8:F8"/>
  </mergeCells>
  <pageMargins left="0.25" right="0.25"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sheetPr>
    <tabColor theme="9"/>
  </sheetPr>
  <dimension ref="A2:M39"/>
  <sheetViews>
    <sheetView showGridLines="0" workbookViewId="0">
      <selection activeCell="C12" sqref="C12:F12"/>
    </sheetView>
  </sheetViews>
  <sheetFormatPr baseColWidth="10" defaultColWidth="11.5703125" defaultRowHeight="15"/>
  <cols>
    <col min="1" max="1" width="4.42578125" customWidth="1"/>
    <col min="2" max="2" width="5.28515625" customWidth="1"/>
    <col min="3" max="3" width="15.7109375" customWidth="1"/>
    <col min="4" max="4" width="48.5703125" customWidth="1"/>
    <col min="5" max="5" width="28.140625" customWidth="1"/>
    <col min="6" max="6" width="28.28515625" customWidth="1"/>
    <col min="8" max="8" width="16.140625" customWidth="1"/>
  </cols>
  <sheetData>
    <row r="2" spans="1:13" s="7" customFormat="1" ht="15.75" thickBot="1">
      <c r="A2" s="5" t="str">
        <f>'TRAD-Résultats'!B2</f>
        <v>Résultats</v>
      </c>
      <c r="B2" s="5"/>
      <c r="C2" s="5"/>
      <c r="D2" s="5"/>
      <c r="E2" s="5"/>
      <c r="F2" s="5"/>
      <c r="G2" s="5"/>
      <c r="H2" s="5"/>
      <c r="I2" s="5"/>
      <c r="J2" s="6"/>
      <c r="K2" s="6"/>
      <c r="L2" s="6"/>
      <c r="M2" s="6"/>
    </row>
    <row r="4" spans="1:13">
      <c r="B4" s="81" t="str">
        <f>'TRAD-Résultats'!B3</f>
        <v>Récapitulatif des situations sélectionnées et calcul du score</v>
      </c>
      <c r="C4" s="81"/>
      <c r="D4" s="81"/>
      <c r="E4" s="81"/>
      <c r="F4" s="81"/>
      <c r="G4" s="81"/>
    </row>
    <row r="5" spans="1:13" ht="15.75" thickBot="1"/>
    <row r="6" spans="1:13" ht="15.75" thickBot="1">
      <c r="C6" s="83" t="str">
        <f>Saisie!E10</f>
        <v>Test</v>
      </c>
      <c r="D6" s="84"/>
      <c r="E6" s="85"/>
      <c r="F6" s="86">
        <f>Saisie!E11</f>
        <v>41306</v>
      </c>
      <c r="G6" s="85"/>
    </row>
    <row r="7" spans="1:13">
      <c r="C7" s="203" t="str">
        <f>'TRAD-Résultats'!B5</f>
        <v xml:space="preserve">Catégorie 1 - Disponibilité des stocks   </v>
      </c>
      <c r="D7" s="204"/>
      <c r="E7" s="204"/>
      <c r="F7" s="204"/>
      <c r="G7" s="205"/>
    </row>
    <row r="8" spans="1:13" s="46" customFormat="1" ht="13.5" thickBot="1">
      <c r="C8" s="176" t="str">
        <f>LOOKUP(G8, Saisie!E18:E22, Saisie!D18:D22)</f>
        <v>de 3 à 6 mois</v>
      </c>
      <c r="D8" s="177"/>
      <c r="E8" s="177"/>
      <c r="F8" s="178"/>
      <c r="G8" s="69">
        <f>Saisie!E24</f>
        <v>2</v>
      </c>
    </row>
    <row r="9" spans="1:13">
      <c r="C9" s="203" t="str">
        <f>'TRAD-Résultats'!B6</f>
        <v>Catégorie 2 - Financements</v>
      </c>
      <c r="D9" s="204"/>
      <c r="E9" s="204"/>
      <c r="F9" s="204"/>
      <c r="G9" s="205"/>
    </row>
    <row r="10" spans="1:13" ht="27" customHeight="1" thickBot="1">
      <c r="C10" s="209" t="str">
        <f>LOOKUP(G10, Saisie!E31:E34, Saisie!D31:D34)</f>
        <v>la subvention est en cours de négociation</v>
      </c>
      <c r="D10" s="210"/>
      <c r="E10" s="210"/>
      <c r="F10" s="211"/>
      <c r="G10" s="69">
        <f>Saisie!E36</f>
        <v>2</v>
      </c>
    </row>
    <row r="11" spans="1:13">
      <c r="C11" s="203" t="str">
        <f>'TRAD-Résultats'!B7</f>
        <v>Catégorie 3 - Approvisionnements</v>
      </c>
      <c r="D11" s="204"/>
      <c r="E11" s="204"/>
      <c r="F11" s="204"/>
      <c r="G11" s="205"/>
    </row>
    <row r="12" spans="1:13" s="46" customFormat="1" ht="27" customHeight="1" thickBot="1">
      <c r="C12" s="209" t="str">
        <f>LOOKUP(G12, Saisie!E43:E46, Saisie!D43:D46)</f>
        <v>aucune procédure d'achat ou d'acquisition n'est en cours</v>
      </c>
      <c r="D12" s="210"/>
      <c r="E12" s="210"/>
      <c r="F12" s="211"/>
      <c r="G12" s="69">
        <f>Saisie!E48</f>
        <v>3</v>
      </c>
    </row>
    <row r="13" spans="1:13">
      <c r="C13" s="203" t="str">
        <f>'TRAD-Résultats'!B8</f>
        <v>Catégorie 4 - Facteurs structurels</v>
      </c>
      <c r="D13" s="204"/>
      <c r="E13" s="204"/>
      <c r="F13" s="204"/>
      <c r="G13" s="205"/>
    </row>
    <row r="14" spans="1:13" ht="27" customHeight="1">
      <c r="C14" s="215" t="str">
        <f>LOOKUP(G14, Saisie!E57:E59, Saisie!D57:D59)</f>
        <v>Le travail de suivi &amp; d'analyse de la disponibilité, des rythmes de consommation et des approvisionnements est fait occasionnellement, le mécanisme prévu à cet effet n'est pas opérationnel</v>
      </c>
      <c r="D14" s="216"/>
      <c r="E14" s="216"/>
      <c r="F14" s="217"/>
      <c r="G14" s="69">
        <f>Saisie!E61</f>
        <v>1</v>
      </c>
    </row>
    <row r="15" spans="1:13">
      <c r="C15" s="212" t="str">
        <f>'TRAD-Résultats'!B10</f>
        <v>4.2. Les acteurs font preuve de proactivité et de rigueur :</v>
      </c>
      <c r="D15" s="213"/>
      <c r="E15" s="214"/>
      <c r="F15" s="70" t="str">
        <f>LOOKUP(G15, Saisie!E68:E70, Saisie!D68:D70)</f>
        <v>plus ou moins</v>
      </c>
      <c r="G15" s="69">
        <f>Saisie!E72</f>
        <v>1</v>
      </c>
    </row>
    <row r="16" spans="1:13">
      <c r="C16" s="212" t="str">
        <f>'TRAD-Résultats'!B11</f>
        <v>4.3. Des conditions administratives nationales complexifient les approvisionnements :</v>
      </c>
      <c r="D16" s="213"/>
      <c r="E16" s="214"/>
      <c r="F16" s="70" t="str">
        <f>LOOKUP(G16, Saisie!E79:E81, Saisie!D79:D81)</f>
        <v>en partie</v>
      </c>
      <c r="G16" s="69">
        <f>Saisie!E83</f>
        <v>1</v>
      </c>
    </row>
    <row r="17" spans="1:13">
      <c r="C17" s="212" t="str">
        <f>'TRAD-Résultats'!B12</f>
        <v>4.4. L'environnement est défavorable au bon déroulement des approvisionnements :</v>
      </c>
      <c r="D17" s="213"/>
      <c r="E17" s="214"/>
      <c r="F17" s="70" t="str">
        <f>LOOKUP(G17, Saisie!E90:E91, Saisie!D90:D91)</f>
        <v>non</v>
      </c>
      <c r="G17" s="69">
        <f>Saisie!E93</f>
        <v>0</v>
      </c>
    </row>
    <row r="18" spans="1:13" ht="15.75" thickBot="1">
      <c r="C18" s="212" t="str">
        <f>'TRAD-Résultats'!B13</f>
        <v>4.5. Des procédures liées au bailleur principal complexifient les décaissement ou les approvisionnements :</v>
      </c>
      <c r="D18" s="213"/>
      <c r="E18" s="214"/>
      <c r="F18" s="70" t="str">
        <f>LOOKUP(G18, Saisie!E100:E102, Saisie!D100:D102)</f>
        <v>oui</v>
      </c>
      <c r="G18" s="69">
        <f>Saisie!E104</f>
        <v>2</v>
      </c>
    </row>
    <row r="19" spans="1:13" s="46" customFormat="1" ht="15.75" thickBot="1">
      <c r="C19" s="206" t="str">
        <f>'TRAD-Résultats'!B14</f>
        <v>Le score composite de risque de rupture est :</v>
      </c>
      <c r="D19" s="207"/>
      <c r="E19" s="207"/>
      <c r="F19" s="208"/>
      <c r="G19" s="59">
        <f>SUM(G8:G18)</f>
        <v>12</v>
      </c>
    </row>
    <row r="21" spans="1:13">
      <c r="B21" s="81" t="str">
        <f>'TRAD-Résultats'!B15</f>
        <v>Echelle de lecture du score et d'analyse des risques de rupture</v>
      </c>
      <c r="C21" s="81"/>
      <c r="D21" s="81"/>
      <c r="E21" s="81"/>
      <c r="F21" s="81"/>
      <c r="G21" s="81"/>
    </row>
    <row r="22" spans="1:13" ht="15.75" thickBot="1"/>
    <row r="23" spans="1:13" s="60" customFormat="1" ht="15.75" thickBot="1">
      <c r="C23" s="82" t="s">
        <v>61</v>
      </c>
      <c r="D23" s="200" t="str">
        <f>'TRAD-Résultats'!B17</f>
        <v>Niveau de risque de rupture</v>
      </c>
      <c r="E23" s="201"/>
      <c r="F23" s="201"/>
      <c r="G23" s="202"/>
    </row>
    <row r="24" spans="1:13" s="60" customFormat="1">
      <c r="C24" s="65">
        <v>0</v>
      </c>
      <c r="D24" s="191" t="str">
        <f>'TRAD-Résultats'!B18</f>
        <v>Les conditions sont réunies pour éviter une rupture de stock</v>
      </c>
      <c r="E24" s="192"/>
      <c r="F24" s="192"/>
      <c r="G24" s="193"/>
    </row>
    <row r="25" spans="1:13" s="60" customFormat="1">
      <c r="C25" s="61" t="str">
        <f>'TRAD-Résultats'!B19</f>
        <v>De 1 à 4</v>
      </c>
      <c r="D25" s="194" t="str">
        <f>'TRAD-Résultats'!B20</f>
        <v>La situation n'est pas optimale mais ne devrait pas conduire à des ruptures de stock</v>
      </c>
      <c r="E25" s="195"/>
      <c r="F25" s="195"/>
      <c r="G25" s="196"/>
    </row>
    <row r="26" spans="1:13" s="60" customFormat="1" ht="42" customHeight="1">
      <c r="C26" s="62" t="str">
        <f>'TRAD-Résultats'!B21</f>
        <v>De 5 à 8</v>
      </c>
      <c r="D26" s="197" t="str">
        <f>'TRAD-Résultats'!B22</f>
        <v>La situation est sensible. Sans accélérer et suivre rigoureusement le déroulement des étapes des process, cela conduira à une rupture de stock</v>
      </c>
      <c r="E26" s="198"/>
      <c r="F26" s="198"/>
      <c r="G26" s="199"/>
    </row>
    <row r="27" spans="1:13" s="60" customFormat="1" ht="21" customHeight="1">
      <c r="C27" s="63" t="str">
        <f>'TRAD-Résultats'!B23</f>
        <v>De 9 à 13</v>
      </c>
      <c r="D27" s="194" t="str">
        <f>'TRAD-Résultats'!B24</f>
        <v>La situation est très préoccupante, le risque de rupture de stock n'est pas négligeable</v>
      </c>
      <c r="E27" s="195"/>
      <c r="F27" s="195"/>
      <c r="G27" s="196"/>
    </row>
    <row r="28" spans="1:13" s="60" customFormat="1" ht="30.75" customHeight="1" thickBot="1">
      <c r="C28" s="64" t="str">
        <f>'TRAD-Résultats'!B25</f>
        <v>de 14 à 19</v>
      </c>
      <c r="D28" s="222" t="str">
        <f>'TRAD-Résultats'!B26</f>
        <v>La situation est catastrophique, sans déblocage d'un mécanisme d'urgence la rupture est inévitable</v>
      </c>
      <c r="E28" s="232"/>
      <c r="F28" s="232"/>
      <c r="G28" s="223"/>
    </row>
    <row r="30" spans="1:13">
      <c r="C30" s="149" t="str">
        <f>'TRAD-Résultats'!B27</f>
        <v>Pour chacun des résultats obtenus, il s'agit d'un score qui donne un aperçu général et ne peut témoigner de la situation réelle, il convient donc d'être vigilant</v>
      </c>
      <c r="D30" s="77"/>
      <c r="E30" s="77"/>
      <c r="F30" s="77"/>
      <c r="G30" s="77"/>
      <c r="H30" s="77"/>
      <c r="I30" s="77"/>
    </row>
    <row r="32" spans="1:13" s="7" customFormat="1" ht="15.75" thickBot="1">
      <c r="A32" s="5" t="str">
        <f>'TRAD-Résultats'!B28</f>
        <v>Type d'alerte et réponse à chaque niveau de risque</v>
      </c>
      <c r="B32" s="5"/>
      <c r="C32" s="5"/>
      <c r="D32" s="5"/>
      <c r="E32" s="5"/>
      <c r="F32" s="5"/>
      <c r="G32" s="5"/>
      <c r="H32" s="5"/>
      <c r="I32" s="5"/>
      <c r="J32" s="6"/>
      <c r="K32" s="6"/>
      <c r="L32" s="6"/>
      <c r="M32" s="6"/>
    </row>
    <row r="33" spans="3:7" ht="15.75" thickBot="1"/>
    <row r="34" spans="3:7" ht="36" customHeight="1" thickBot="1">
      <c r="D34" s="224" t="str">
        <f>'TRAD-Résultats'!B29</f>
        <v>Réponse</v>
      </c>
      <c r="E34" s="225"/>
      <c r="F34" s="226" t="str">
        <f>'TRAD-Résultats'!B30</f>
        <v>Type d'alerte possible 
(pour Solthis, à adapter pour d'autres utilisateurs)</v>
      </c>
      <c r="G34" s="227"/>
    </row>
    <row r="35" spans="3:7" ht="45.75" customHeight="1">
      <c r="C35" s="96">
        <v>0</v>
      </c>
      <c r="D35" s="228" t="str">
        <f>'TRAD-Résultats'!B31</f>
        <v>Féliciter les acteurs pour ces résultats, s'assurer de l'existence et du bon fonctionnement des mécanismes de suivi</v>
      </c>
      <c r="E35" s="229"/>
      <c r="F35" s="230"/>
      <c r="G35" s="231"/>
    </row>
    <row r="36" spans="3:7" ht="42" customHeight="1">
      <c r="C36" s="97" t="str">
        <f>'TRAD-Résultats'!B19</f>
        <v>De 1 à 4</v>
      </c>
      <c r="D36" s="218" t="str">
        <f>'TRAD-Résultats'!B32</f>
        <v>être vigilant, s'assurer du suivi rigoureux du déroulement des étapes des processus d'approvisionnement.</v>
      </c>
      <c r="E36" s="219"/>
      <c r="F36" s="197" t="str">
        <f>'TRAD-Résultats'!B33</f>
        <v>Alerte orale des différentes parties prenantes. À renouveler régulièrement</v>
      </c>
      <c r="G36" s="199"/>
    </row>
    <row r="37" spans="3:7" ht="54" customHeight="1">
      <c r="C37" s="98" t="str">
        <f>'TRAD-Résultats'!B21</f>
        <v>De 5 à 8</v>
      </c>
      <c r="D37" s="218" t="str">
        <f>'TRAD-Résultats'!B34</f>
        <v>Suivi ++. Tenter d'accélérer les étapes des processus d'approvisionnement, bien s'assurer que les rythmes de consommations sont cohérents avec les prévisions, envisager de limiter les inclusions</v>
      </c>
      <c r="E37" s="219"/>
      <c r="F37" s="197" t="str">
        <f>'TRAD-Résultats'!B35</f>
        <v>Alerte écrite des différentes parties prenantes. Information de la société civile.</v>
      </c>
      <c r="G37" s="199"/>
    </row>
    <row r="38" spans="3:7" ht="54" customHeight="1">
      <c r="C38" s="99" t="str">
        <f>'TRAD-Résultats'!B23</f>
        <v>De 9 à 13</v>
      </c>
      <c r="D38" s="218" t="str">
        <f>'TRAD-Résultats'!B36</f>
        <v>Suivi +++. En fonction des situations, accélérer et débloquer les processus de financement et d'approvisionnement ou déclencher un mécanisme d'achat d'urgence. Limiter les inclusions.</v>
      </c>
      <c r="E38" s="219"/>
      <c r="F38" s="197" t="str">
        <f>'TRAD-Résultats'!B37</f>
        <v>Courriers officiels adressés aux ministères de la santé, aux PTF, alertant de la gravité de la situation, information des médias</v>
      </c>
      <c r="G38" s="199"/>
    </row>
    <row r="39" spans="3:7" ht="65.25" customHeight="1" thickBot="1">
      <c r="C39" s="100" t="str">
        <f>'TRAD-Résultats'!B25</f>
        <v>de 14 à 19</v>
      </c>
      <c r="D39" s="220" t="str">
        <f>'TRAD-Résultats'!B38</f>
        <v>Déblocage d'un achat d'urgence. Les capacités des acteurs nationaux en charge de l'appro sont insuffisantes et un travail de renforcement de fonds du système doit être envisagé</v>
      </c>
      <c r="E39" s="221"/>
      <c r="F39" s="222" t="str">
        <f>'TRAD-Résultats'!B39</f>
        <v>Les mêmes que ci-dessus, pointant également les insuffisances des capacités des acteurs en charge de l'approvisionnement</v>
      </c>
      <c r="G39" s="223"/>
    </row>
  </sheetData>
  <sheetProtection password="DEE7" sheet="1" objects="1" scenarios="1"/>
  <mergeCells count="30">
    <mergeCell ref="D27:G27"/>
    <mergeCell ref="D38:E38"/>
    <mergeCell ref="D39:E39"/>
    <mergeCell ref="F36:G36"/>
    <mergeCell ref="F37:G37"/>
    <mergeCell ref="F38:G38"/>
    <mergeCell ref="F39:G39"/>
    <mergeCell ref="D34:E34"/>
    <mergeCell ref="F34:G34"/>
    <mergeCell ref="D35:E35"/>
    <mergeCell ref="D36:E36"/>
    <mergeCell ref="D37:E37"/>
    <mergeCell ref="F35:G35"/>
    <mergeCell ref="D28:G28"/>
    <mergeCell ref="D24:G24"/>
    <mergeCell ref="D25:G25"/>
    <mergeCell ref="D26:G26"/>
    <mergeCell ref="D23:G23"/>
    <mergeCell ref="C7:G7"/>
    <mergeCell ref="C9:G9"/>
    <mergeCell ref="C11:G11"/>
    <mergeCell ref="C13:G13"/>
    <mergeCell ref="C19:F19"/>
    <mergeCell ref="C10:F10"/>
    <mergeCell ref="C12:F12"/>
    <mergeCell ref="C15:E15"/>
    <mergeCell ref="C16:E16"/>
    <mergeCell ref="C17:E17"/>
    <mergeCell ref="C14:F14"/>
    <mergeCell ref="C18:E18"/>
  </mergeCells>
  <conditionalFormatting sqref="G19">
    <cfRule type="cellIs" dxfId="4" priority="1" operator="between">
      <formula>14</formula>
      <formula>19</formula>
    </cfRule>
    <cfRule type="cellIs" dxfId="3" priority="2" operator="between">
      <formula>9</formula>
      <formula>13</formula>
    </cfRule>
    <cfRule type="cellIs" dxfId="2" priority="3" operator="between">
      <formula>5</formula>
      <formula>8</formula>
    </cfRule>
    <cfRule type="cellIs" dxfId="1" priority="4" operator="between">
      <formula>1</formula>
      <formula>4</formula>
    </cfRule>
    <cfRule type="cellIs" dxfId="0" priority="5" operator="equal">
      <formula>0</formula>
    </cfRule>
  </conditionalFormatting>
  <printOptions horizontalCentered="1"/>
  <pageMargins left="0.23622047244094491" right="0.23622047244094491" top="0.74803149606299213" bottom="0.74803149606299213" header="0.31496062992125984" footer="0.31496062992125984"/>
  <pageSetup paperSize="9" orientation="landscape" r:id="rId1"/>
  <rowBreaks count="1" manualBreakCount="1">
    <brk id="31" max="8" man="1"/>
  </rowBreaks>
</worksheet>
</file>

<file path=xl/worksheets/sheet4.xml><?xml version="1.0" encoding="utf-8"?>
<worksheet xmlns="http://schemas.openxmlformats.org/spreadsheetml/2006/main" xmlns:r="http://schemas.openxmlformats.org/officeDocument/2006/relationships">
  <dimension ref="B1:T46"/>
  <sheetViews>
    <sheetView zoomScale="85" zoomScaleNormal="85" workbookViewId="0">
      <selection activeCell="D3" sqref="D3"/>
    </sheetView>
  </sheetViews>
  <sheetFormatPr baseColWidth="10" defaultColWidth="11.42578125" defaultRowHeight="12.75"/>
  <cols>
    <col min="1" max="1" width="4" style="108" customWidth="1"/>
    <col min="2" max="2" width="54.42578125" style="108" customWidth="1"/>
    <col min="3" max="3" width="3.140625" style="108" customWidth="1"/>
    <col min="4" max="5" width="64.5703125" style="108" customWidth="1"/>
    <col min="6" max="16384" width="11.42578125" style="108"/>
  </cols>
  <sheetData>
    <row r="1" spans="2:20" s="126" customFormat="1" ht="15">
      <c r="B1" s="127" t="s">
        <v>100</v>
      </c>
      <c r="C1" s="128"/>
      <c r="D1" s="129" t="s">
        <v>101</v>
      </c>
      <c r="E1" s="130" t="s">
        <v>102</v>
      </c>
      <c r="F1" s="131"/>
      <c r="G1" s="131"/>
      <c r="H1" s="131"/>
      <c r="I1" s="131"/>
      <c r="J1" s="131"/>
      <c r="K1" s="132"/>
    </row>
    <row r="2" spans="2:20" s="75" customFormat="1" ht="25.5">
      <c r="B2" s="124" t="str">
        <f>IF(Présentation!$D$2="Français",'TRAD-présentation'!D2,IF(Présentation!$D$2="Anglais",'TRAD-présentation'!E2,""))</f>
        <v>Score composite d'alerte précoce sur les risques de rupture de stocks</v>
      </c>
      <c r="C2" s="89"/>
      <c r="D2" s="114" t="s">
        <v>177</v>
      </c>
      <c r="E2" s="115" t="s">
        <v>185</v>
      </c>
      <c r="F2" s="106"/>
      <c r="G2" s="106"/>
      <c r="H2" s="106"/>
      <c r="I2" s="106"/>
      <c r="J2" s="106"/>
      <c r="K2" s="109"/>
      <c r="L2" s="110"/>
      <c r="M2" s="110"/>
      <c r="N2" s="110"/>
      <c r="O2" s="110"/>
      <c r="P2" s="110"/>
      <c r="Q2" s="110"/>
      <c r="R2" s="110"/>
      <c r="S2" s="110"/>
      <c r="T2" s="110"/>
    </row>
    <row r="3" spans="2:20" s="75" customFormat="1">
      <c r="B3" s="124" t="str">
        <f>IF(Présentation!$D$2="Français",'TRAD-présentation'!D3,IF(Présentation!$D$2="Anglais",'TRAD-présentation'!E3,""))</f>
        <v>Version pilote 0.8 mise à jour en octobre 2012 par Solthis</v>
      </c>
      <c r="C3" s="89"/>
      <c r="D3" s="116" t="s">
        <v>264</v>
      </c>
      <c r="E3" s="117" t="s">
        <v>265</v>
      </c>
      <c r="F3" s="87"/>
      <c r="G3" s="87"/>
      <c r="H3" s="87"/>
      <c r="I3" s="87"/>
      <c r="J3" s="87"/>
      <c r="K3" s="87"/>
    </row>
    <row r="4" spans="2:20" s="75" customFormat="1" ht="38.25">
      <c r="B4" s="124" t="str">
        <f>IF(Présentation!$D$2="Français",'TRAD-présentation'!D4,IF(Présentation!$D$2="Anglais",'TRAD-présentation'!E4,""))</f>
        <v>Attention, il s'agit d'une version pilote expérimentale, encore en phase de test et donc sujette à de nombreux commentaires et évolutions</v>
      </c>
      <c r="C4" s="89"/>
      <c r="D4" s="116" t="s">
        <v>47</v>
      </c>
      <c r="E4" s="117" t="s">
        <v>103</v>
      </c>
      <c r="F4" s="87"/>
      <c r="G4" s="87"/>
      <c r="H4" s="87"/>
      <c r="I4" s="87"/>
      <c r="J4" s="87"/>
      <c r="K4" s="87"/>
    </row>
    <row r="5" spans="2:20" s="75" customFormat="1">
      <c r="B5" s="124" t="str">
        <f>IF(Présentation!$D$2="Français",'TRAD-présentation'!D5,IF(Présentation!$D$2="Anglais",'TRAD-présentation'!E5,""))</f>
        <v>Présentation de l'outil et description de la méthode</v>
      </c>
      <c r="C5" s="89"/>
      <c r="D5" s="116" t="s">
        <v>0</v>
      </c>
      <c r="E5" s="117" t="s">
        <v>104</v>
      </c>
      <c r="F5" s="87"/>
      <c r="G5" s="87"/>
      <c r="H5" s="87"/>
      <c r="I5" s="87"/>
      <c r="J5" s="87"/>
      <c r="K5" s="111"/>
      <c r="L5" s="101"/>
      <c r="M5" s="101"/>
      <c r="N5" s="101"/>
    </row>
    <row r="6" spans="2:20" s="75" customFormat="1">
      <c r="B6" s="124" t="str">
        <f>IF(Présentation!$D$2="Français",'TRAD-présentation'!D6,IF(Présentation!$D$2="Anglais",'TRAD-présentation'!E6,""))</f>
        <v>Objectifs de l'outil</v>
      </c>
      <c r="C6" s="89"/>
      <c r="D6" s="116" t="s">
        <v>1</v>
      </c>
      <c r="E6" s="117" t="s">
        <v>105</v>
      </c>
      <c r="F6" s="112"/>
      <c r="G6" s="112"/>
      <c r="H6" s="112"/>
      <c r="I6" s="87"/>
      <c r="J6" s="87"/>
      <c r="K6" s="87"/>
    </row>
    <row r="7" spans="2:20" s="75" customFormat="1" ht="38.25">
      <c r="B7" s="124" t="str">
        <f>IF(Présentation!$D$2="Français",'TRAD-présentation'!D7,IF(Présentation!$D$2="Anglais",'TRAD-présentation'!E7,""))</f>
        <v>Eviter les ruptures de stocks, en particulier pour des produits pour lesquels les ruptures sont très sensibles, comme les ARV,  en les anticipant le plus tôt possible pour pouvoir les prévenir</v>
      </c>
      <c r="C7" s="89"/>
      <c r="D7" s="116" t="s">
        <v>186</v>
      </c>
      <c r="E7" s="117" t="s">
        <v>106</v>
      </c>
      <c r="F7" s="87"/>
      <c r="G7" s="87"/>
      <c r="H7" s="87"/>
      <c r="I7" s="87"/>
      <c r="J7" s="87"/>
      <c r="K7" s="87"/>
    </row>
    <row r="8" spans="2:20" s="75" customFormat="1">
      <c r="B8" s="124" t="str">
        <f>IF(Présentation!$D$2="Français",'TRAD-présentation'!D8,IF(Présentation!$D$2="Anglais",'TRAD-présentation'!E8,""))</f>
        <v>Structure de l'outil</v>
      </c>
      <c r="C8" s="89"/>
      <c r="D8" s="118" t="s">
        <v>2</v>
      </c>
      <c r="E8" s="119" t="s">
        <v>107</v>
      </c>
      <c r="F8" s="113"/>
      <c r="G8" s="113"/>
      <c r="H8" s="113"/>
      <c r="I8" s="87"/>
      <c r="J8" s="87"/>
      <c r="K8" s="87"/>
    </row>
    <row r="9" spans="2:20" s="75" customFormat="1">
      <c r="B9" s="124" t="str">
        <f>IF(Présentation!$D$2="Français",'TRAD-présentation'!D9,IF(Présentation!$D$2="Anglais",'TRAD-présentation'!E9,""))</f>
        <v>Ce document est composé dans l'ordre des onglets suivants :</v>
      </c>
      <c r="C9" s="89"/>
      <c r="D9" s="116" t="s">
        <v>3</v>
      </c>
      <c r="E9" s="117" t="s">
        <v>187</v>
      </c>
      <c r="F9" s="87"/>
      <c r="G9" s="87"/>
      <c r="H9" s="87"/>
      <c r="I9" s="87"/>
      <c r="J9" s="87"/>
      <c r="K9" s="87"/>
    </row>
    <row r="10" spans="2:20" s="75" customFormat="1">
      <c r="B10" s="124" t="str">
        <f>IF(Présentation!$D$2="Français",'TRAD-présentation'!D10,IF(Présentation!$D$2="Anglais",'TRAD-présentation'!E10,""))</f>
        <v>1 feuille Présentation</v>
      </c>
      <c r="C10" s="89"/>
      <c r="D10" s="116" t="s">
        <v>4</v>
      </c>
      <c r="E10" s="117" t="s">
        <v>122</v>
      </c>
      <c r="F10" s="87"/>
      <c r="G10" s="87"/>
      <c r="H10" s="87"/>
      <c r="I10" s="87"/>
      <c r="J10" s="87"/>
      <c r="K10" s="87"/>
    </row>
    <row r="11" spans="2:20" s="75" customFormat="1">
      <c r="B11" s="124" t="str">
        <f>IF(Présentation!$D$2="Français",'TRAD-présentation'!D11,IF(Présentation!$D$2="Anglais",'TRAD-présentation'!E11,""))</f>
        <v>1 feuille Saisie</v>
      </c>
      <c r="C11" s="89"/>
      <c r="D11" s="116" t="s">
        <v>42</v>
      </c>
      <c r="E11" s="117" t="s">
        <v>123</v>
      </c>
      <c r="F11" s="87"/>
      <c r="G11" s="87"/>
      <c r="H11" s="87"/>
      <c r="I11" s="87"/>
      <c r="J11" s="87"/>
      <c r="K11" s="87"/>
    </row>
    <row r="12" spans="2:20" s="75" customFormat="1">
      <c r="B12" s="124" t="str">
        <f>IF(Présentation!$D$2="Français",'TRAD-présentation'!D12,IF(Présentation!$D$2="Anglais",'TRAD-présentation'!E12,""))</f>
        <v>1 feuille Résultats</v>
      </c>
      <c r="C12" s="89"/>
      <c r="D12" s="116" t="s">
        <v>41</v>
      </c>
      <c r="E12" s="117" t="s">
        <v>124</v>
      </c>
      <c r="F12" s="87"/>
      <c r="G12" s="87"/>
      <c r="H12" s="87"/>
      <c r="I12" s="87"/>
      <c r="J12" s="87"/>
      <c r="K12" s="87"/>
    </row>
    <row r="13" spans="2:20" s="75" customFormat="1">
      <c r="B13" s="124" t="str">
        <f>IF(Présentation!$D$2="Français",'TRAD-présentation'!D13,IF(Présentation!$D$2="Anglais",'TRAD-présentation'!E13,""))</f>
        <v>Mode d'emploi</v>
      </c>
      <c r="C13" s="89"/>
      <c r="D13" s="118" t="s">
        <v>5</v>
      </c>
      <c r="E13" s="119" t="s">
        <v>108</v>
      </c>
      <c r="F13" s="113"/>
      <c r="G13" s="113"/>
      <c r="H13" s="113"/>
      <c r="I13" s="87"/>
      <c r="J13" s="87"/>
      <c r="K13" s="87"/>
    </row>
    <row r="14" spans="2:20" s="75" customFormat="1">
      <c r="B14" s="124" t="str">
        <f>IF(Présentation!$D$2="Français",'TRAD-présentation'!D14,IF(Présentation!$D$2="Anglais",'TRAD-présentation'!E14,""))</f>
        <v>1. Première étape : SAISIE</v>
      </c>
      <c r="C14" s="89"/>
      <c r="D14" s="116" t="s">
        <v>6</v>
      </c>
      <c r="E14" s="117" t="s">
        <v>112</v>
      </c>
      <c r="F14" s="87"/>
      <c r="G14" s="87"/>
      <c r="H14" s="87"/>
      <c r="I14" s="87"/>
      <c r="J14" s="87"/>
      <c r="K14" s="87"/>
    </row>
    <row r="15" spans="2:20" s="75" customFormat="1" ht="25.5">
      <c r="B15" s="124" t="str">
        <f>IF(Présentation!$D$2="Français",'TRAD-présentation'!D15,IF(Présentation!$D$2="Anglais",'TRAD-présentation'!E15,""))</f>
        <v>répondre aux questions dans les tableaux dans les onglets verts de saisie de données</v>
      </c>
      <c r="C15" s="89"/>
      <c r="D15" s="116" t="s">
        <v>43</v>
      </c>
      <c r="E15" s="117" t="s">
        <v>109</v>
      </c>
      <c r="F15" s="87"/>
      <c r="G15" s="87"/>
      <c r="H15" s="87"/>
      <c r="I15" s="87"/>
      <c r="J15" s="87"/>
      <c r="K15" s="87"/>
    </row>
    <row r="16" spans="2:20" s="75" customFormat="1">
      <c r="B16" s="124" t="str">
        <f>IF(Présentation!$D$2="Français",'TRAD-présentation'!D16,IF(Présentation!$D$2="Anglais",'TRAD-présentation'!E16,""))</f>
        <v>pour cela, remplir les cases vertes</v>
      </c>
      <c r="C16" s="89"/>
      <c r="D16" s="116" t="s">
        <v>111</v>
      </c>
      <c r="E16" s="117" t="s">
        <v>110</v>
      </c>
      <c r="F16" s="87"/>
      <c r="G16" s="87"/>
      <c r="H16" s="87"/>
      <c r="I16" s="87"/>
      <c r="J16" s="87"/>
      <c r="K16" s="87"/>
    </row>
    <row r="17" spans="2:11" s="75" customFormat="1">
      <c r="B17" s="124" t="str">
        <f>IF(Présentation!$D$2="Français",'TRAD-présentation'!D17,IF(Présentation!$D$2="Anglais",'TRAD-présentation'!E17,""))</f>
        <v>et paramétrer toutes les options proposées</v>
      </c>
      <c r="C17" s="89"/>
      <c r="D17" s="116" t="s">
        <v>7</v>
      </c>
      <c r="E17" s="117" t="s">
        <v>188</v>
      </c>
      <c r="F17" s="87"/>
      <c r="G17" s="87"/>
      <c r="H17" s="87"/>
      <c r="I17" s="87"/>
      <c r="J17" s="87"/>
      <c r="K17" s="87"/>
    </row>
    <row r="18" spans="2:11" s="75" customFormat="1">
      <c r="B18" s="124" t="str">
        <f>IF(Présentation!$D$2="Français",'TRAD-présentation'!D18,IF(Présentation!$D$2="Anglais",'TRAD-présentation'!E18,""))</f>
        <v>2. Deuxième étape : LECTURE DES RESULTATS</v>
      </c>
      <c r="C18" s="89"/>
      <c r="D18" s="116" t="s">
        <v>8</v>
      </c>
      <c r="E18" s="117" t="s">
        <v>189</v>
      </c>
      <c r="F18" s="87"/>
      <c r="G18" s="87"/>
      <c r="H18" s="87"/>
      <c r="I18" s="87"/>
      <c r="J18" s="87"/>
      <c r="K18" s="87"/>
    </row>
    <row r="19" spans="2:11" s="75" customFormat="1" ht="25.5">
      <c r="B19" s="124" t="str">
        <f>IF(Présentation!$D$2="Français",'TRAD-présentation'!D19,IF(Présentation!$D$2="Anglais",'TRAD-présentation'!E19,""))</f>
        <v>Cette feuille récapitule les options sélectionnées dans la feuille de saisie et les indices qui en découlent</v>
      </c>
      <c r="C19" s="89"/>
      <c r="D19" s="116" t="s">
        <v>63</v>
      </c>
      <c r="E19" s="117" t="s">
        <v>125</v>
      </c>
      <c r="F19" s="87"/>
      <c r="G19" s="87"/>
      <c r="H19" s="87"/>
      <c r="I19" s="87"/>
      <c r="J19" s="87"/>
      <c r="K19" s="87"/>
    </row>
    <row r="20" spans="2:11" s="75" customFormat="1" ht="25.5">
      <c r="B20" s="124" t="str">
        <f>IF(Présentation!$D$2="Français",'TRAD-présentation'!D20,IF(Présentation!$D$2="Anglais",'TRAD-présentation'!E20,""))</f>
        <v>Elle présente ensuite le score composite obtenu qui présente le niveau de risque global qu'une rupture se produise.</v>
      </c>
      <c r="C20" s="89"/>
      <c r="D20" s="116" t="s">
        <v>45</v>
      </c>
      <c r="E20" s="117" t="s">
        <v>190</v>
      </c>
      <c r="F20" s="87"/>
      <c r="G20" s="87"/>
      <c r="H20" s="87"/>
      <c r="I20" s="87"/>
      <c r="J20" s="87"/>
      <c r="K20" s="87"/>
    </row>
    <row r="21" spans="2:11" s="75" customFormat="1">
      <c r="B21" s="124" t="str">
        <f>IF(Présentation!$D$2="Français",'TRAD-présentation'!D21,IF(Présentation!$D$2="Anglais",'TRAD-présentation'!E21,""))</f>
        <v>Une échelle permet de lire ces résultats</v>
      </c>
      <c r="C21" s="89"/>
      <c r="D21" s="116" t="s">
        <v>44</v>
      </c>
      <c r="E21" s="117" t="s">
        <v>113</v>
      </c>
      <c r="F21" s="87"/>
      <c r="G21" s="87"/>
      <c r="H21" s="87"/>
      <c r="I21" s="87"/>
      <c r="J21" s="87"/>
      <c r="K21" s="87"/>
    </row>
    <row r="22" spans="2:11" s="75" customFormat="1" ht="25.5">
      <c r="B22" s="124" t="str">
        <f>IF(Présentation!$D$2="Français",'TRAD-présentation'!D22,IF(Présentation!$D$2="Anglais",'TRAD-présentation'!E22,""))</f>
        <v>Enfin, une dernière partie fait, pour chaque niveau de risque, des propositions d'actions et de mécanisme d'alerte</v>
      </c>
      <c r="C22" s="89"/>
      <c r="D22" s="116" t="s">
        <v>64</v>
      </c>
      <c r="E22" s="117" t="s">
        <v>114</v>
      </c>
      <c r="F22" s="87"/>
      <c r="G22" s="87"/>
      <c r="H22" s="87"/>
      <c r="I22" s="87"/>
      <c r="J22" s="87"/>
      <c r="K22" s="87"/>
    </row>
    <row r="23" spans="2:11" s="75" customFormat="1">
      <c r="B23" s="124" t="str">
        <f>IF(Présentation!$D$2="Français",'TRAD-présentation'!D23,IF(Présentation!$D$2="Anglais",'TRAD-présentation'!E23,""))</f>
        <v>Méthode</v>
      </c>
      <c r="C23" s="89"/>
      <c r="D23" s="118" t="s">
        <v>9</v>
      </c>
      <c r="E23" s="119" t="s">
        <v>115</v>
      </c>
      <c r="F23" s="113"/>
      <c r="G23" s="113"/>
      <c r="H23" s="113"/>
      <c r="I23" s="87"/>
      <c r="J23" s="87"/>
      <c r="K23" s="87"/>
    </row>
    <row r="24" spans="2:11" s="75" customFormat="1" ht="51">
      <c r="B24" s="124" t="str">
        <f>IF(Présentation!$D$2="Français",'TRAD-présentation'!D24,IF(Présentation!$D$2="Anglais",'TRAD-présentation'!E24,""))</f>
        <v>Le principe de ce score composite est de définir des indices plus ou moins élevés selon le niveau de gravité de la situation sur plusieurs paramètres clés de l'approvisionnement pouvant conduire à des ruptures de stocks</v>
      </c>
      <c r="C24" s="89"/>
      <c r="D24" s="116" t="s">
        <v>65</v>
      </c>
      <c r="E24" s="117" t="s">
        <v>116</v>
      </c>
      <c r="F24" s="87"/>
      <c r="G24" s="87"/>
      <c r="H24" s="87"/>
      <c r="I24" s="87"/>
      <c r="J24" s="87"/>
      <c r="K24" s="87"/>
    </row>
    <row r="25" spans="2:11" s="75" customFormat="1">
      <c r="B25" s="124" t="str">
        <f>IF(Présentation!$D$2="Français",'TRAD-présentation'!D25,IF(Présentation!$D$2="Anglais",'TRAD-présentation'!E25,""))</f>
        <v>Le score est ensuite obtenu en additionnant l'ensemble des indices</v>
      </c>
      <c r="C25" s="89"/>
      <c r="D25" s="116" t="s">
        <v>66</v>
      </c>
      <c r="E25" s="117" t="s">
        <v>191</v>
      </c>
      <c r="F25" s="87"/>
      <c r="G25" s="87"/>
      <c r="H25" s="87"/>
      <c r="I25" s="87"/>
      <c r="J25" s="87"/>
      <c r="K25" s="87"/>
    </row>
    <row r="26" spans="2:11" s="75" customFormat="1" ht="25.5">
      <c r="B26" s="124" t="str">
        <f>IF(Présentation!$D$2="Français",'TRAD-présentation'!D26,IF(Présentation!$D$2="Anglais",'TRAD-présentation'!E26,""))</f>
        <v>On obtient ainsi un score allant de 0 (absence de risque) à 17 (situation catastrophique)</v>
      </c>
      <c r="C26" s="89"/>
      <c r="D26" s="116" t="s">
        <v>84</v>
      </c>
      <c r="E26" s="117" t="s">
        <v>192</v>
      </c>
      <c r="F26" s="87"/>
      <c r="G26" s="87"/>
      <c r="H26" s="87"/>
      <c r="I26" s="87"/>
      <c r="J26" s="87"/>
      <c r="K26" s="87"/>
    </row>
    <row r="27" spans="2:11" s="75" customFormat="1">
      <c r="B27" s="124" t="str">
        <f>IF(Présentation!$D$2="Français",'TRAD-présentation'!D27,IF(Présentation!$D$2="Anglais",'TRAD-présentation'!E27,""))</f>
        <v>Discussion</v>
      </c>
      <c r="C27" s="89"/>
      <c r="D27" s="118" t="s">
        <v>39</v>
      </c>
      <c r="E27" s="119" t="s">
        <v>39</v>
      </c>
      <c r="F27" s="113"/>
      <c r="G27" s="113"/>
      <c r="H27" s="113"/>
      <c r="I27" s="87"/>
      <c r="J27" s="87"/>
      <c r="K27" s="87"/>
    </row>
    <row r="28" spans="2:11" s="75" customFormat="1" ht="38.25">
      <c r="B28" s="124" t="str">
        <f>IF(Présentation!$D$2="Français",'TRAD-présentation'!D28,IF(Présentation!$D$2="Anglais",'TRAD-présentation'!E28,""))</f>
        <v>Ce score a pour objectif de ne pas regarder que la disponibilité mais de la croiser avec les processus de financement et d'approvisonnement en cours.</v>
      </c>
      <c r="C28" s="89"/>
      <c r="D28" s="116" t="s">
        <v>46</v>
      </c>
      <c r="E28" s="117" t="s">
        <v>193</v>
      </c>
      <c r="F28" s="87"/>
      <c r="G28" s="87"/>
      <c r="H28" s="87"/>
      <c r="I28" s="87"/>
      <c r="J28" s="87"/>
      <c r="K28" s="87"/>
    </row>
    <row r="29" spans="2:11" s="75" customFormat="1" ht="38.25">
      <c r="B29" s="124" t="str">
        <f>IF(Présentation!$D$2="Français",'TRAD-présentation'!D29,IF(Présentation!$D$2="Anglais",'TRAD-présentation'!E29,""))</f>
        <v>La conséquence attendue est une anticipation précoce des situations critiques permettant de trouver des solutions très en amont des ruptures.</v>
      </c>
      <c r="C29" s="89"/>
      <c r="D29" s="116" t="s">
        <v>67</v>
      </c>
      <c r="E29" s="117" t="s">
        <v>194</v>
      </c>
      <c r="F29" s="87"/>
      <c r="G29" s="87"/>
      <c r="H29" s="87"/>
      <c r="I29" s="87"/>
      <c r="J29" s="87"/>
      <c r="K29" s="87"/>
    </row>
    <row r="30" spans="2:11" s="75" customFormat="1" ht="38.25">
      <c r="B30" s="124" t="str">
        <f>IF(Présentation!$D$2="Français",'TRAD-présentation'!D30,IF(Présentation!$D$2="Anglais",'TRAD-présentation'!E30,""))</f>
        <v>Ainsi,en anticipant et en agissant précocément, on peut penser qu'aucune situation ne puisse se retrouver avec un score de plus de 9.</v>
      </c>
      <c r="C30" s="89"/>
      <c r="D30" s="116" t="s">
        <v>68</v>
      </c>
      <c r="E30" s="117" t="s">
        <v>117</v>
      </c>
      <c r="F30" s="87"/>
      <c r="G30" s="87"/>
      <c r="H30" s="87"/>
      <c r="I30" s="87"/>
      <c r="J30" s="87"/>
      <c r="K30" s="87"/>
    </row>
    <row r="31" spans="2:11" s="75" customFormat="1">
      <c r="B31" s="124" t="str">
        <f>IF(Présentation!$D$2="Français",'TRAD-présentation'!D31,IF(Présentation!$D$2="Anglais",'TRAD-présentation'!E31,""))</f>
        <v>Commentaires &amp; mises en garde</v>
      </c>
      <c r="C31" s="89"/>
      <c r="D31" s="118" t="s">
        <v>71</v>
      </c>
      <c r="E31" s="119" t="s">
        <v>118</v>
      </c>
      <c r="F31" s="113"/>
      <c r="G31" s="113"/>
      <c r="H31" s="113"/>
      <c r="I31" s="87"/>
      <c r="J31" s="87"/>
      <c r="K31" s="87"/>
    </row>
    <row r="32" spans="2:11" s="75" customFormat="1" ht="25.5">
      <c r="B32" s="124" t="str">
        <f>IF(Présentation!$D$2="Français",'TRAD-présentation'!D32,IF(Présentation!$D$2="Anglais",'TRAD-présentation'!E32,""))</f>
        <v>Ce score a été réfléchi pour les ruptures de stocks d'ARV mais peut être élargit à l'ensemble des produits de santé</v>
      </c>
      <c r="C32" s="89"/>
      <c r="D32" s="116" t="s">
        <v>70</v>
      </c>
      <c r="E32" s="117" t="s">
        <v>195</v>
      </c>
      <c r="F32" s="87"/>
      <c r="G32" s="87"/>
      <c r="H32" s="87"/>
      <c r="I32" s="87"/>
      <c r="J32" s="87"/>
      <c r="K32" s="87"/>
    </row>
    <row r="33" spans="2:14" s="75" customFormat="1" ht="25.5">
      <c r="B33" s="124" t="str">
        <f>IF(Présentation!$D$2="Français",'TRAD-présentation'!D33,IF(Présentation!$D$2="Anglais",'TRAD-présentation'!E33,""))</f>
        <v>il est indispensable de répondre à l'ensemble des questions et de ne donner qu'une seule réponse (1 seule case cochée)</v>
      </c>
      <c r="C33" s="89"/>
      <c r="D33" s="116" t="s">
        <v>119</v>
      </c>
      <c r="E33" s="117" t="s">
        <v>196</v>
      </c>
      <c r="F33" s="112"/>
      <c r="G33" s="87"/>
      <c r="H33" s="87"/>
      <c r="I33" s="87"/>
      <c r="J33" s="87"/>
      <c r="K33" s="87"/>
    </row>
    <row r="34" spans="2:14" s="75" customFormat="1" ht="38.25">
      <c r="B34" s="124" t="str">
        <f>IF(Présentation!$D$2="Français",'TRAD-présentation'!D34,IF(Présentation!$D$2="Anglais",'TRAD-présentation'!E34,""))</f>
        <v>Les situations sont dynamiques, il convient donc d'actualiser très régulièrement le calcul du score. Un score de plus d'un mois est obsolète.</v>
      </c>
      <c r="C34" s="89"/>
      <c r="D34" s="116" t="s">
        <v>120</v>
      </c>
      <c r="E34" s="117" t="s">
        <v>197</v>
      </c>
      <c r="F34" s="112"/>
      <c r="G34" s="87"/>
      <c r="H34" s="87"/>
      <c r="I34" s="87"/>
      <c r="J34" s="87"/>
      <c r="K34" s="87"/>
    </row>
    <row r="35" spans="2:14" s="75" customFormat="1" ht="38.25">
      <c r="B35" s="124" t="str">
        <f>IF(Présentation!$D$2="Français",'TRAD-présentation'!D35,IF(Présentation!$D$2="Anglais",'TRAD-présentation'!E35,""))</f>
        <v>les propositions d'alertes mentionnées ici sont adaptées au rôle d'une ONG comme Solthis, elles doivent être adaptées à chaque partenaire utilisant l'outil.</v>
      </c>
      <c r="C35" s="89"/>
      <c r="D35" s="116" t="s">
        <v>69</v>
      </c>
      <c r="E35" s="117" t="s">
        <v>198</v>
      </c>
      <c r="F35" s="87"/>
      <c r="G35" s="87"/>
      <c r="H35" s="87"/>
      <c r="I35" s="87"/>
      <c r="J35" s="87"/>
      <c r="K35" s="87"/>
    </row>
    <row r="36" spans="2:14" s="75" customFormat="1" ht="38.25">
      <c r="B36" s="124" t="str">
        <f>IF(Présentation!$D$2="Français",'TRAD-présentation'!D36,IF(Présentation!$D$2="Anglais",'TRAD-présentation'!E36,""))</f>
        <v>Solthis n'assume pas la responsabilité de résultats obtenus avec une mauvaise saisie de données ou par toute modification du tableau</v>
      </c>
      <c r="C36" s="89"/>
      <c r="D36" s="116" t="s">
        <v>10</v>
      </c>
      <c r="E36" s="117" t="s">
        <v>199</v>
      </c>
      <c r="F36" s="112"/>
      <c r="G36" s="112"/>
      <c r="H36" s="112"/>
      <c r="I36" s="87"/>
      <c r="J36" s="87"/>
      <c r="K36" s="87"/>
    </row>
    <row r="37" spans="2:14" s="104" customFormat="1" ht="25.5">
      <c r="B37" s="124" t="str">
        <f>IF(Présentation!$D$2="Français",'TRAD-présentation'!D37,IF(Présentation!$D$2="Anglais",'TRAD-présentation'!E37,""))</f>
        <v>Cet outil fait l'objet d'une licence libre de type Creative Commons (http://creativecommons.org/)</v>
      </c>
      <c r="C37" s="102"/>
      <c r="D37" s="114" t="s">
        <v>11</v>
      </c>
      <c r="E37" s="115" t="s">
        <v>121</v>
      </c>
      <c r="F37" s="87"/>
      <c r="G37" s="87"/>
      <c r="H37" s="87"/>
      <c r="I37" s="87"/>
      <c r="J37" s="87"/>
      <c r="K37" s="103"/>
    </row>
    <row r="38" spans="2:14" s="102" customFormat="1">
      <c r="B38" s="124" t="str">
        <f>IF(Présentation!$D$2="Français",'TRAD-présentation'!D38,IF(Présentation!$D$2="Anglais",'TRAD-présentation'!E38,""))</f>
        <v>http://creativecommons.org/licenses/by-nc-sa/3.0/</v>
      </c>
      <c r="D38" s="120" t="s">
        <v>12</v>
      </c>
      <c r="E38" s="121" t="s">
        <v>12</v>
      </c>
      <c r="F38" s="88"/>
      <c r="G38" s="87"/>
      <c r="H38" s="87"/>
      <c r="I38" s="87"/>
      <c r="J38" s="87"/>
      <c r="K38" s="103"/>
      <c r="L38" s="104"/>
      <c r="M38" s="104"/>
      <c r="N38" s="104"/>
    </row>
    <row r="39" spans="2:14" s="102" customFormat="1">
      <c r="B39" s="124" t="str">
        <f>IF(Présentation!$D$2="Français",'TRAD-présentation'!D39,IF(Présentation!$D$2="Anglais",'TRAD-présentation'!E39,""))</f>
        <v xml:space="preserve">L'utilisation et la copie de cet outil sont libres dans la mesure où : </v>
      </c>
      <c r="D39" s="116" t="s">
        <v>178</v>
      </c>
      <c r="E39" s="115" t="s">
        <v>179</v>
      </c>
      <c r="F39" s="105"/>
      <c r="G39" s="105"/>
      <c r="H39" s="105"/>
      <c r="I39" s="105"/>
      <c r="J39" s="105"/>
      <c r="K39" s="106"/>
    </row>
    <row r="40" spans="2:14" s="102" customFormat="1">
      <c r="B40" s="124" t="str">
        <f>IF(Présentation!$D$2="Français",'TRAD-présentation'!D40,IF(Présentation!$D$2="Anglais",'TRAD-présentation'!E40,""))</f>
        <v xml:space="preserve">1. L'outil est utilisé dans un but non lucratif  </v>
      </c>
      <c r="D40" s="118" t="s">
        <v>180</v>
      </c>
      <c r="E40" s="119" t="s">
        <v>181</v>
      </c>
      <c r="F40" s="106"/>
      <c r="G40" s="105"/>
      <c r="H40" s="105"/>
      <c r="I40" s="105"/>
      <c r="J40" s="105"/>
      <c r="K40" s="106"/>
    </row>
    <row r="41" spans="2:14" s="102" customFormat="1" ht="25.5">
      <c r="B41" s="124" t="str">
        <f>IF(Présentation!$D$2="Français",'TRAD-présentation'!D41,IF(Présentation!$D$2="Anglais",'TRAD-présentation'!E41,""))</f>
        <v>2. Il sert à atteindre l'objectif pour lequel il a été crée : améliorer la disponibilité des traitements antirétroviraux</v>
      </c>
      <c r="D41" s="118" t="s">
        <v>130</v>
      </c>
      <c r="E41" s="117" t="s">
        <v>200</v>
      </c>
      <c r="F41" s="106"/>
      <c r="G41" s="105"/>
      <c r="H41" s="105"/>
      <c r="I41" s="105"/>
      <c r="J41" s="105"/>
      <c r="K41" s="106"/>
    </row>
    <row r="42" spans="2:14" s="102" customFormat="1" ht="25.5">
      <c r="B42" s="124" t="str">
        <f>IF(Présentation!$D$2="Français",'TRAD-présentation'!D42,IF(Présentation!$D$2="Anglais",'TRAD-présentation'!E42,""))</f>
        <v>3. L'utilisateur reconnaît que l'outil a été initialement développé par Solthis</v>
      </c>
      <c r="D42" s="118" t="s">
        <v>13</v>
      </c>
      <c r="E42" s="119" t="s">
        <v>126</v>
      </c>
      <c r="F42" s="106"/>
      <c r="G42" s="105"/>
      <c r="H42" s="105"/>
      <c r="I42" s="105"/>
      <c r="J42" s="105"/>
      <c r="K42" s="106"/>
    </row>
    <row r="43" spans="2:14" s="102" customFormat="1" ht="25.5">
      <c r="B43" s="124" t="str">
        <f>IF(Présentation!$D$2="Français",'TRAD-présentation'!D43,IF(Présentation!$D$2="Anglais",'TRAD-présentation'!E43,""))</f>
        <v>Pour toutes modifications et adaptations de l'outil, contactez-nous.</v>
      </c>
      <c r="D43" s="116" t="s">
        <v>182</v>
      </c>
      <c r="E43" s="117" t="s">
        <v>127</v>
      </c>
      <c r="F43" s="106"/>
      <c r="G43" s="105"/>
      <c r="H43" s="105"/>
      <c r="I43" s="105"/>
      <c r="J43" s="105"/>
      <c r="K43" s="106"/>
    </row>
    <row r="44" spans="2:14" s="102" customFormat="1" ht="25.5">
      <c r="B44" s="124" t="str">
        <f>IF(Présentation!$D$2="Français",'TRAD-présentation'!D44,IF(Présentation!$D$2="Anglais",'TRAD-présentation'!E44,""))</f>
        <v>Toutes les modifications faites sur l'outil devront partager les mêmes conditions que celles mentionnées ci-dessus.</v>
      </c>
      <c r="D44" s="116" t="s">
        <v>14</v>
      </c>
      <c r="E44" s="115" t="s">
        <v>129</v>
      </c>
      <c r="F44" s="106"/>
      <c r="G44" s="105"/>
      <c r="H44" s="105"/>
      <c r="I44" s="105"/>
      <c r="J44" s="105"/>
      <c r="K44" s="106"/>
    </row>
    <row r="45" spans="2:14" s="104" customFormat="1">
      <c r="B45" s="124" t="str">
        <f>IF(Présentation!$D$2="Français",'TRAD-présentation'!D45,IF(Présentation!$D$2="Anglais",'TRAD-présentation'!E45,""))</f>
        <v xml:space="preserve">Pour toute questions et commentaires, contacter Solthis : </v>
      </c>
      <c r="C45" s="102"/>
      <c r="D45" s="116" t="s">
        <v>15</v>
      </c>
      <c r="E45" s="117" t="s">
        <v>128</v>
      </c>
      <c r="F45" s="103"/>
      <c r="G45" s="87"/>
      <c r="H45" s="88"/>
      <c r="I45" s="87"/>
      <c r="J45" s="105"/>
      <c r="K45" s="103"/>
    </row>
    <row r="46" spans="2:14" ht="13.5" thickBot="1">
      <c r="B46" s="125" t="str">
        <f>IF(Présentation!$D$2="Français",'TRAD-présentation'!D46,IF(Présentation!$D$2="Anglais",'TRAD-présentation'!E46,""))</f>
        <v xml:space="preserve">contact@solthis.org </v>
      </c>
      <c r="C46" s="107"/>
      <c r="D46" s="122" t="s">
        <v>16</v>
      </c>
      <c r="E46" s="123" t="s">
        <v>16</v>
      </c>
      <c r="F46" s="87"/>
      <c r="G46" s="87"/>
      <c r="H46" s="87"/>
      <c r="I46" s="87"/>
      <c r="J46" s="87"/>
      <c r="K46" s="103"/>
      <c r="L46" s="104"/>
      <c r="M46" s="104"/>
      <c r="N46" s="104"/>
    </row>
  </sheetData>
  <sheetProtection password="DEE7" sheet="1" objects="1" scenarios="1"/>
  <hyperlinks>
    <hyperlink ref="D38" r:id="rId1"/>
    <hyperlink ref="D46" r:id="rId2"/>
    <hyperlink ref="E38" r:id="rId3"/>
    <hyperlink ref="E46" r:id="rId4"/>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dimension ref="A1:T77"/>
  <sheetViews>
    <sheetView topLeftCell="A34" workbookViewId="0">
      <selection activeCell="D45" sqref="D45"/>
    </sheetView>
  </sheetViews>
  <sheetFormatPr baseColWidth="10" defaultColWidth="11.42578125" defaultRowHeight="12.75"/>
  <cols>
    <col min="1" max="1" width="3.7109375" style="166" customWidth="1"/>
    <col min="2" max="2" width="47" style="175" customWidth="1"/>
    <col min="3" max="3" width="5.140625" style="168" customWidth="1"/>
    <col min="4" max="5" width="47" style="175" customWidth="1"/>
    <col min="6" max="6" width="5.85546875" style="157" hidden="1" customWidth="1"/>
    <col min="7" max="9" width="11.42578125" style="157" hidden="1" customWidth="1"/>
    <col min="10" max="10" width="11.28515625" style="157" hidden="1" customWidth="1"/>
    <col min="11" max="11" width="11.42578125" style="157" hidden="1" customWidth="1"/>
    <col min="12" max="12" width="11.28515625" style="157" hidden="1" customWidth="1"/>
    <col min="13" max="13" width="1" style="157" hidden="1" customWidth="1"/>
    <col min="14" max="20" width="11.42578125" style="157" hidden="1" customWidth="1"/>
    <col min="21" max="16384" width="11.42578125" style="157"/>
  </cols>
  <sheetData>
    <row r="1" spans="1:20">
      <c r="A1" s="150"/>
      <c r="B1" s="158" t="s">
        <v>100</v>
      </c>
      <c r="C1" s="152"/>
      <c r="D1" s="159" t="s">
        <v>101</v>
      </c>
      <c r="E1" s="160" t="s">
        <v>102</v>
      </c>
      <c r="F1" s="155"/>
      <c r="G1" s="156"/>
      <c r="H1" s="156"/>
      <c r="I1" s="156"/>
      <c r="J1" s="156"/>
      <c r="K1" s="156"/>
      <c r="L1" s="156"/>
      <c r="M1" s="156"/>
      <c r="N1" s="156"/>
      <c r="O1" s="156"/>
      <c r="P1" s="156"/>
      <c r="Q1" s="156"/>
      <c r="R1" s="156"/>
      <c r="S1" s="156"/>
      <c r="T1" s="156"/>
    </row>
    <row r="2" spans="1:20">
      <c r="A2" s="150"/>
      <c r="B2" s="151" t="str">
        <f>IF(Présentation!$D$2="Français",'TRAD-Saisie'!D2,IF(Présentation!$D$2="Anglais",'TRAD-Saisie'!E2,""))</f>
        <v>Saisie</v>
      </c>
      <c r="C2" s="152"/>
      <c r="D2" s="161" t="s">
        <v>17</v>
      </c>
      <c r="E2" s="154" t="s">
        <v>131</v>
      </c>
      <c r="F2" s="155"/>
      <c r="G2" s="156"/>
      <c r="H2" s="156"/>
      <c r="I2" s="156"/>
      <c r="J2" s="156"/>
      <c r="K2" s="156"/>
      <c r="L2" s="156"/>
      <c r="M2" s="156"/>
      <c r="N2" s="156"/>
      <c r="O2" s="156"/>
      <c r="P2" s="156"/>
      <c r="Q2" s="156"/>
      <c r="R2" s="156"/>
      <c r="S2" s="156"/>
      <c r="T2" s="156"/>
    </row>
    <row r="3" spans="1:20">
      <c r="A3" s="150"/>
      <c r="B3" s="151" t="str">
        <f>IF(Présentation!$D$2="Français",'TRAD-Saisie'!D3,IF(Présentation!$D$2="Anglais",'TRAD-Saisie'!E3,""))</f>
        <v>Consigne &amp; commentaires</v>
      </c>
      <c r="C3" s="152"/>
      <c r="D3" s="153" t="s">
        <v>72</v>
      </c>
      <c r="E3" s="162" t="s">
        <v>132</v>
      </c>
      <c r="F3" s="155"/>
      <c r="G3" s="156"/>
      <c r="H3" s="156"/>
      <c r="I3" s="156"/>
      <c r="J3" s="156"/>
      <c r="K3" s="156"/>
      <c r="L3" s="156"/>
      <c r="M3" s="156"/>
      <c r="N3" s="156"/>
      <c r="O3" s="156"/>
      <c r="P3" s="156"/>
      <c r="Q3" s="156"/>
      <c r="R3" s="156"/>
      <c r="S3" s="156"/>
      <c r="T3" s="156"/>
    </row>
    <row r="4" spans="1:20" ht="38.25">
      <c r="A4" s="150"/>
      <c r="B4" s="151" t="str">
        <f>IF(Présentation!$D$2="Français",'TRAD-Saisie'!D4,IF(Présentation!$D$2="Anglais",'TRAD-Saisie'!E4,""))</f>
        <v>Répondre aux questions ci-dessous en sélectionnant l'option qui correspond le plus à votre situation avec un X dans la case verte</v>
      </c>
      <c r="C4" s="152"/>
      <c r="D4" s="153" t="s">
        <v>21</v>
      </c>
      <c r="E4" s="154" t="s">
        <v>201</v>
      </c>
      <c r="F4" s="155"/>
      <c r="G4" s="156"/>
      <c r="H4" s="156"/>
      <c r="I4" s="156"/>
      <c r="J4" s="156"/>
      <c r="K4" s="156"/>
      <c r="L4" s="156"/>
      <c r="M4" s="156"/>
      <c r="N4" s="156"/>
      <c r="O4" s="156"/>
      <c r="P4" s="156"/>
      <c r="Q4" s="156"/>
      <c r="R4" s="156"/>
      <c r="S4" s="156"/>
      <c r="T4" s="156"/>
    </row>
    <row r="5" spans="1:20">
      <c r="A5" s="150"/>
      <c r="B5" s="151" t="str">
        <f>IF(Présentation!$D$2="Français",'TRAD-Saisie'!D5,IF(Présentation!$D$2="Anglais",'TRAD-Saisie'!E5,""))</f>
        <v>Attention à ne saisir qu'une seule option</v>
      </c>
      <c r="C5" s="152"/>
      <c r="D5" s="153" t="s">
        <v>23</v>
      </c>
      <c r="E5" s="162" t="s">
        <v>202</v>
      </c>
      <c r="F5" s="155"/>
      <c r="G5" s="156"/>
      <c r="H5" s="156"/>
      <c r="I5" s="156"/>
      <c r="J5" s="156"/>
      <c r="K5" s="156"/>
      <c r="L5" s="156"/>
      <c r="M5" s="156"/>
      <c r="N5" s="156"/>
      <c r="O5" s="156"/>
      <c r="P5" s="156"/>
      <c r="Q5" s="156"/>
      <c r="R5" s="156"/>
      <c r="S5" s="156"/>
      <c r="T5" s="156"/>
    </row>
    <row r="6" spans="1:20">
      <c r="A6" s="150"/>
      <c r="B6" s="151" t="str">
        <f>IF(Présentation!$D$2="Français",'TRAD-Saisie'!D6,IF(Présentation!$D$2="Anglais",'TRAD-Saisie'!E6,""))</f>
        <v>Pays / Date</v>
      </c>
      <c r="C6" s="152"/>
      <c r="D6" s="161" t="s">
        <v>96</v>
      </c>
      <c r="E6" s="162" t="s">
        <v>133</v>
      </c>
      <c r="F6" s="155"/>
      <c r="G6" s="156"/>
      <c r="H6" s="156"/>
      <c r="I6" s="156"/>
      <c r="J6" s="156"/>
      <c r="K6" s="156"/>
      <c r="L6" s="156"/>
      <c r="M6" s="156"/>
      <c r="N6" s="156"/>
      <c r="O6" s="156"/>
      <c r="P6" s="156"/>
      <c r="Q6" s="156"/>
      <c r="R6" s="156"/>
      <c r="S6" s="156"/>
      <c r="T6" s="156"/>
    </row>
    <row r="7" spans="1:20">
      <c r="A7" s="150"/>
      <c r="B7" s="151" t="str">
        <f>IF(Présentation!$D$2="Français",'TRAD-Saisie'!D7,IF(Présentation!$D$2="Anglais",'TRAD-Saisie'!E7,""))</f>
        <v>Pays</v>
      </c>
      <c r="C7" s="152"/>
      <c r="D7" s="153" t="s">
        <v>97</v>
      </c>
      <c r="E7" s="162" t="s">
        <v>134</v>
      </c>
      <c r="F7" s="155"/>
      <c r="G7" s="156"/>
      <c r="H7" s="156"/>
      <c r="I7" s="156"/>
      <c r="J7" s="156"/>
      <c r="K7" s="156"/>
      <c r="L7" s="156"/>
      <c r="M7" s="156"/>
      <c r="N7" s="156"/>
      <c r="O7" s="156"/>
      <c r="P7" s="156"/>
      <c r="Q7" s="156"/>
      <c r="R7" s="156"/>
      <c r="S7" s="156"/>
      <c r="T7" s="156"/>
    </row>
    <row r="8" spans="1:20">
      <c r="A8" s="150"/>
      <c r="B8" s="151" t="str">
        <f>IF(Présentation!$D$2="Français",'TRAD-Saisie'!D8,IF(Présentation!$D$2="Anglais",'TRAD-Saisie'!E8,""))</f>
        <v>Guinée</v>
      </c>
      <c r="C8" s="152"/>
      <c r="D8" s="153" t="s">
        <v>99</v>
      </c>
      <c r="E8" s="162" t="s">
        <v>135</v>
      </c>
      <c r="F8" s="155"/>
      <c r="G8" s="156"/>
      <c r="H8" s="156"/>
      <c r="I8" s="156"/>
      <c r="J8" s="156"/>
      <c r="K8" s="156"/>
      <c r="L8" s="156"/>
      <c r="M8" s="156"/>
      <c r="N8" s="156"/>
      <c r="O8" s="156"/>
      <c r="P8" s="156"/>
      <c r="Q8" s="156"/>
      <c r="R8" s="156"/>
      <c r="S8" s="156"/>
      <c r="T8" s="156"/>
    </row>
    <row r="9" spans="1:20">
      <c r="A9" s="150"/>
      <c r="B9" s="151" t="str">
        <f>IF(Présentation!$D$2="Français",'TRAD-Saisie'!D9,IF(Présentation!$D$2="Anglais",'TRAD-Saisie'!E9,""))</f>
        <v>Date de mise à jour</v>
      </c>
      <c r="C9" s="152"/>
      <c r="D9" s="153" t="s">
        <v>98</v>
      </c>
      <c r="E9" s="162" t="s">
        <v>203</v>
      </c>
      <c r="F9" s="155"/>
      <c r="G9" s="156"/>
      <c r="H9" s="156"/>
      <c r="I9" s="156"/>
      <c r="J9" s="156"/>
      <c r="K9" s="156"/>
      <c r="L9" s="156"/>
      <c r="M9" s="156"/>
      <c r="N9" s="156"/>
      <c r="O9" s="156"/>
      <c r="P9" s="156"/>
      <c r="Q9" s="156"/>
      <c r="R9" s="156"/>
      <c r="S9" s="156"/>
      <c r="T9" s="156"/>
    </row>
    <row r="10" spans="1:20">
      <c r="A10" s="150"/>
      <c r="B10" s="151" t="str">
        <f>IF(Présentation!$D$2="Français",'TRAD-Saisie'!D10,IF(Présentation!$D$2="Anglais",'TRAD-Saisie'!E10,""))</f>
        <v>Catégorie 1 - Disponibilité des stocks</v>
      </c>
      <c r="C10" s="152"/>
      <c r="D10" s="161" t="s">
        <v>53</v>
      </c>
      <c r="E10" s="162" t="s">
        <v>136</v>
      </c>
      <c r="F10" s="155"/>
      <c r="G10" s="156"/>
      <c r="H10" s="156"/>
      <c r="I10" s="156"/>
      <c r="J10" s="156"/>
      <c r="K10" s="156"/>
      <c r="L10" s="156"/>
      <c r="M10" s="156"/>
      <c r="N10" s="156"/>
      <c r="O10" s="156"/>
      <c r="P10" s="156"/>
      <c r="Q10" s="156"/>
      <c r="R10" s="156"/>
      <c r="S10" s="156"/>
      <c r="T10" s="156"/>
    </row>
    <row r="11" spans="1:20" ht="38.25">
      <c r="A11" s="150"/>
      <c r="B11" s="151" t="str">
        <f>IF(Présentation!$D$2="Français",'TRAD-Saisie'!D11,IF(Présentation!$D$2="Anglais",'TRAD-Saisie'!E11,""))</f>
        <v>Préciser de combien de mois de stocks vous disposez pour les ARV (niveau central + périphérique si possible; moyenne pour l'ensemble des produits les plus critiques)</v>
      </c>
      <c r="C11" s="152"/>
      <c r="D11" s="153" t="s">
        <v>94</v>
      </c>
      <c r="E11" s="162" t="s">
        <v>204</v>
      </c>
      <c r="F11" s="155"/>
      <c r="G11" s="156"/>
      <c r="H11" s="156"/>
      <c r="I11" s="156"/>
      <c r="J11" s="156"/>
      <c r="K11" s="156"/>
      <c r="L11" s="156"/>
      <c r="M11" s="156"/>
      <c r="N11" s="156"/>
      <c r="O11" s="156"/>
      <c r="P11" s="156"/>
      <c r="Q11" s="156"/>
      <c r="R11" s="156"/>
      <c r="S11" s="156"/>
      <c r="T11" s="156"/>
    </row>
    <row r="12" spans="1:20">
      <c r="A12" s="150"/>
      <c r="B12" s="151" t="str">
        <f>IF(Présentation!$D$2="Français",'TRAD-Saisie'!D12,IF(Présentation!$D$2="Anglais",'TRAD-Saisie'!E12,""))</f>
        <v>indice</v>
      </c>
      <c r="C12" s="152"/>
      <c r="D12" s="153" t="s">
        <v>56</v>
      </c>
      <c r="E12" s="162" t="s">
        <v>137</v>
      </c>
      <c r="F12" s="155"/>
      <c r="G12" s="156"/>
      <c r="H12" s="156"/>
      <c r="I12" s="156"/>
      <c r="J12" s="156"/>
      <c r="K12" s="156"/>
      <c r="L12" s="156"/>
      <c r="M12" s="156"/>
      <c r="N12" s="156"/>
      <c r="O12" s="156"/>
      <c r="P12" s="156"/>
      <c r="Q12" s="156"/>
      <c r="R12" s="156"/>
      <c r="S12" s="156"/>
      <c r="T12" s="156"/>
    </row>
    <row r="13" spans="1:20">
      <c r="A13" s="150"/>
      <c r="B13" s="151" t="str">
        <f>IF(Présentation!$D$2="Français",'TRAD-Saisie'!D13,IF(Présentation!$D$2="Anglais",'TRAD-Saisie'!E13,""))</f>
        <v>Choix sélectionné</v>
      </c>
      <c r="C13" s="152"/>
      <c r="D13" s="153" t="s">
        <v>58</v>
      </c>
      <c r="E13" s="162" t="s">
        <v>138</v>
      </c>
      <c r="F13" s="155"/>
      <c r="G13" s="156"/>
      <c r="H13" s="156"/>
      <c r="I13" s="156"/>
      <c r="J13" s="156"/>
      <c r="K13" s="156"/>
      <c r="L13" s="156"/>
      <c r="M13" s="156"/>
      <c r="N13" s="156"/>
      <c r="O13" s="156"/>
      <c r="P13" s="156"/>
      <c r="Q13" s="156"/>
      <c r="R13" s="156"/>
      <c r="S13" s="156"/>
      <c r="T13" s="156"/>
    </row>
    <row r="14" spans="1:20">
      <c r="A14" s="150"/>
      <c r="B14" s="151" t="str">
        <f>IF(Présentation!$D$2="Français",'TRAD-Saisie'!D14,IF(Présentation!$D$2="Anglais",'TRAD-Saisie'!E14,""))</f>
        <v>plus de 9 mois</v>
      </c>
      <c r="C14" s="152"/>
      <c r="D14" s="153" t="s">
        <v>49</v>
      </c>
      <c r="E14" s="162" t="s">
        <v>139</v>
      </c>
      <c r="F14" s="155"/>
      <c r="G14" s="156"/>
      <c r="H14" s="156"/>
      <c r="I14" s="156"/>
      <c r="J14" s="156"/>
      <c r="K14" s="156"/>
      <c r="L14" s="156"/>
      <c r="M14" s="156"/>
      <c r="N14" s="156"/>
      <c r="O14" s="156"/>
      <c r="P14" s="156"/>
      <c r="Q14" s="156"/>
      <c r="R14" s="156"/>
      <c r="S14" s="156"/>
      <c r="T14" s="156"/>
    </row>
    <row r="15" spans="1:20">
      <c r="A15" s="150"/>
      <c r="B15" s="151" t="str">
        <f>IF(Présentation!$D$2="Français",'TRAD-Saisie'!D15,IF(Présentation!$D$2="Anglais",'TRAD-Saisie'!E15,""))</f>
        <v>de 6 à 9 mois</v>
      </c>
      <c r="C15" s="152"/>
      <c r="D15" s="153" t="s">
        <v>48</v>
      </c>
      <c r="E15" s="162" t="s">
        <v>140</v>
      </c>
      <c r="F15" s="155"/>
      <c r="G15" s="156"/>
      <c r="H15" s="156"/>
      <c r="I15" s="156"/>
      <c r="J15" s="156"/>
      <c r="K15" s="156"/>
      <c r="L15" s="156"/>
      <c r="M15" s="156"/>
      <c r="N15" s="156"/>
      <c r="O15" s="156"/>
      <c r="P15" s="156"/>
      <c r="Q15" s="156"/>
      <c r="R15" s="156"/>
      <c r="S15" s="156"/>
      <c r="T15" s="156"/>
    </row>
    <row r="16" spans="1:20">
      <c r="A16" s="150"/>
      <c r="B16" s="151" t="str">
        <f>IF(Présentation!$D$2="Français",'TRAD-Saisie'!D16,IF(Présentation!$D$2="Anglais",'TRAD-Saisie'!E16,""))</f>
        <v>de 3 à 6 mois</v>
      </c>
      <c r="C16" s="152"/>
      <c r="D16" s="153" t="s">
        <v>18</v>
      </c>
      <c r="E16" s="162" t="s">
        <v>141</v>
      </c>
      <c r="F16" s="155"/>
      <c r="G16" s="156"/>
      <c r="H16" s="156"/>
      <c r="I16" s="156"/>
      <c r="J16" s="156"/>
      <c r="K16" s="156"/>
      <c r="L16" s="156"/>
      <c r="M16" s="156"/>
      <c r="N16" s="156"/>
      <c r="O16" s="156"/>
      <c r="P16" s="156"/>
      <c r="Q16" s="156"/>
      <c r="R16" s="156"/>
      <c r="S16" s="156"/>
      <c r="T16" s="156"/>
    </row>
    <row r="17" spans="1:20">
      <c r="A17" s="150"/>
      <c r="B17" s="151" t="str">
        <f>IF(Présentation!$D$2="Français",'TRAD-Saisie'!D17,IF(Présentation!$D$2="Anglais",'TRAD-Saisie'!E17,""))</f>
        <v>de 1 à 3 mois</v>
      </c>
      <c r="C17" s="152"/>
      <c r="D17" s="153" t="s">
        <v>19</v>
      </c>
      <c r="E17" s="162" t="s">
        <v>142</v>
      </c>
      <c r="F17" s="155"/>
      <c r="G17" s="156"/>
      <c r="H17" s="156"/>
      <c r="I17" s="156"/>
      <c r="J17" s="156"/>
      <c r="K17" s="156"/>
      <c r="L17" s="156"/>
      <c r="M17" s="156"/>
      <c r="N17" s="156"/>
      <c r="O17" s="156"/>
      <c r="P17" s="156"/>
      <c r="Q17" s="156"/>
      <c r="R17" s="156"/>
      <c r="S17" s="156"/>
      <c r="T17" s="156"/>
    </row>
    <row r="18" spans="1:20">
      <c r="A18" s="150"/>
      <c r="B18" s="151" t="str">
        <f>IF(Présentation!$D$2="Français",'TRAD-Saisie'!D18,IF(Présentation!$D$2="Anglais",'TRAD-Saisie'!E18,""))</f>
        <v>moins de 1 mois</v>
      </c>
      <c r="C18" s="152"/>
      <c r="D18" s="153" t="s">
        <v>20</v>
      </c>
      <c r="E18" s="162" t="s">
        <v>143</v>
      </c>
      <c r="F18" s="155"/>
      <c r="G18" s="156"/>
      <c r="H18" s="156"/>
      <c r="I18" s="156"/>
      <c r="J18" s="156"/>
      <c r="K18" s="156"/>
      <c r="L18" s="156"/>
      <c r="M18" s="156"/>
      <c r="N18" s="156"/>
      <c r="O18" s="156"/>
      <c r="P18" s="156"/>
      <c r="Q18" s="156"/>
      <c r="R18" s="156"/>
      <c r="S18" s="156"/>
      <c r="T18" s="156"/>
    </row>
    <row r="19" spans="1:20">
      <c r="A19" s="150"/>
      <c r="B19" s="151" t="str">
        <f>IF(Présentation!$D$2="Français",'TRAD-Saisie'!D19,IF(Présentation!$D$2="Anglais",'TRAD-Saisie'!E19,""))</f>
        <v>Indice obtenu avec l'option choisie :</v>
      </c>
      <c r="C19" s="152"/>
      <c r="D19" s="153" t="s">
        <v>81</v>
      </c>
      <c r="E19" s="162" t="s">
        <v>147</v>
      </c>
      <c r="F19" s="155"/>
      <c r="G19" s="156"/>
      <c r="H19" s="156"/>
      <c r="I19" s="156"/>
      <c r="J19" s="156"/>
      <c r="K19" s="156"/>
      <c r="L19" s="156"/>
      <c r="M19" s="156"/>
      <c r="N19" s="156"/>
      <c r="O19" s="156"/>
      <c r="P19" s="156"/>
      <c r="Q19" s="156"/>
      <c r="R19" s="156"/>
      <c r="S19" s="156"/>
      <c r="T19" s="156"/>
    </row>
    <row r="20" spans="1:20">
      <c r="A20" s="150"/>
      <c r="B20" s="151" t="str">
        <f>IF(Présentation!$D$2="Français",'TRAD-Saisie'!D20,IF(Présentation!$D$2="Anglais",'TRAD-Saisie'!E20,""))</f>
        <v>Catégorie 2 - Financements</v>
      </c>
      <c r="C20" s="152"/>
      <c r="D20" s="161" t="s">
        <v>54</v>
      </c>
      <c r="E20" s="162" t="s">
        <v>144</v>
      </c>
      <c r="F20" s="155"/>
      <c r="G20" s="156"/>
      <c r="H20" s="156"/>
      <c r="I20" s="156"/>
      <c r="J20" s="156"/>
      <c r="K20" s="156"/>
      <c r="L20" s="156"/>
      <c r="M20" s="156"/>
      <c r="N20" s="156"/>
      <c r="O20" s="156"/>
      <c r="P20" s="156"/>
      <c r="Q20" s="156"/>
      <c r="R20" s="156"/>
      <c r="S20" s="156"/>
      <c r="T20" s="156"/>
    </row>
    <row r="21" spans="1:20" ht="38.25">
      <c r="A21" s="150"/>
      <c r="B21" s="151" t="str">
        <f>IF(Présentation!$D$2="Français",'TRAD-Saisie'!D21,IF(Présentation!$D$2="Anglais",'TRAD-Saisie'!E21,""))</f>
        <v>Préciser quelle est la situation concernant les financements pour l'achat des médicaments (subvention accordée et disponibilité réelle)</v>
      </c>
      <c r="C21" s="152"/>
      <c r="D21" s="153" t="s">
        <v>146</v>
      </c>
      <c r="E21" s="162" t="s">
        <v>205</v>
      </c>
      <c r="F21" s="155"/>
      <c r="G21" s="156"/>
      <c r="H21" s="156"/>
      <c r="I21" s="156"/>
      <c r="J21" s="156"/>
      <c r="K21" s="156"/>
      <c r="L21" s="156"/>
      <c r="M21" s="156"/>
      <c r="N21" s="156"/>
      <c r="O21" s="156"/>
      <c r="P21" s="156"/>
      <c r="Q21" s="156"/>
      <c r="R21" s="156"/>
      <c r="S21" s="156"/>
      <c r="T21" s="156"/>
    </row>
    <row r="22" spans="1:20">
      <c r="A22" s="150"/>
      <c r="B22" s="151" t="str">
        <f>IF(Présentation!$D$2="Français",'TRAD-Saisie'!D22,IF(Présentation!$D$2="Anglais",'TRAD-Saisie'!E22,""))</f>
        <v>indice</v>
      </c>
      <c r="C22" s="152"/>
      <c r="D22" s="153" t="s">
        <v>56</v>
      </c>
      <c r="E22" s="162" t="s">
        <v>137</v>
      </c>
      <c r="F22" s="155"/>
      <c r="G22" s="156"/>
      <c r="H22" s="156"/>
      <c r="I22" s="156"/>
      <c r="J22" s="156"/>
      <c r="K22" s="156"/>
      <c r="L22" s="156"/>
      <c r="M22" s="156"/>
      <c r="N22" s="156"/>
      <c r="O22" s="156"/>
      <c r="P22" s="156"/>
      <c r="Q22" s="156"/>
      <c r="R22" s="156"/>
      <c r="S22" s="156"/>
      <c r="T22" s="156"/>
    </row>
    <row r="23" spans="1:20">
      <c r="A23" s="150"/>
      <c r="B23" s="151" t="str">
        <f>IF(Présentation!$D$2="Français",'TRAD-Saisie'!D23,IF(Présentation!$D$2="Anglais",'TRAD-Saisie'!E23,""))</f>
        <v>Choix sélectionné</v>
      </c>
      <c r="C23" s="152"/>
      <c r="D23" s="153" t="s">
        <v>58</v>
      </c>
      <c r="E23" s="162" t="s">
        <v>138</v>
      </c>
      <c r="F23" s="155"/>
      <c r="G23" s="156"/>
      <c r="H23" s="156"/>
      <c r="I23" s="156"/>
      <c r="J23" s="156"/>
      <c r="K23" s="156"/>
      <c r="L23" s="156"/>
      <c r="M23" s="156"/>
      <c r="N23" s="156"/>
      <c r="O23" s="156"/>
      <c r="P23" s="156"/>
      <c r="Q23" s="156"/>
      <c r="R23" s="156"/>
      <c r="S23" s="156"/>
      <c r="T23" s="156"/>
    </row>
    <row r="24" spans="1:20" ht="38.25">
      <c r="A24" s="150"/>
      <c r="B24" s="151" t="str">
        <f>IF(Présentation!$D$2="Français",'TRAD-Saisie'!D24,IF(Présentation!$D$2="Anglais",'TRAD-Saisie'!E24,""))</f>
        <v>l'argent pour l'achat des ARV est directement mobilisable et les conditions administratives requises sont remplies (accord LFA/FM)</v>
      </c>
      <c r="C24" s="152"/>
      <c r="D24" s="153" t="s">
        <v>35</v>
      </c>
      <c r="E24" s="162" t="s">
        <v>206</v>
      </c>
      <c r="F24" s="155"/>
      <c r="G24" s="156"/>
      <c r="H24" s="156"/>
      <c r="I24" s="156"/>
      <c r="J24" s="156"/>
      <c r="K24" s="156"/>
      <c r="L24" s="156"/>
      <c r="M24" s="156"/>
      <c r="N24" s="156"/>
      <c r="O24" s="156"/>
      <c r="P24" s="156"/>
      <c r="Q24" s="156"/>
      <c r="R24" s="156"/>
      <c r="S24" s="156"/>
      <c r="T24" s="156"/>
    </row>
    <row r="25" spans="1:20" ht="38.25">
      <c r="A25" s="150"/>
      <c r="B25" s="151" t="str">
        <f>IF(Présentation!$D$2="Français",'TRAD-Saisie'!D25,IF(Présentation!$D$2="Anglais",'TRAD-Saisie'!E25,""))</f>
        <v>la subvention est signé mais non décaissée - des conditions administratives requises sont à remplir pouvant entrainer des demandes de clarification</v>
      </c>
      <c r="C25" s="152"/>
      <c r="D25" s="153" t="s">
        <v>73</v>
      </c>
      <c r="E25" s="162" t="s">
        <v>240</v>
      </c>
      <c r="F25" s="155"/>
      <c r="G25" s="156"/>
      <c r="H25" s="156"/>
      <c r="I25" s="156"/>
      <c r="J25" s="156"/>
      <c r="K25" s="156"/>
      <c r="L25" s="156"/>
      <c r="M25" s="156"/>
      <c r="N25" s="156"/>
      <c r="O25" s="156"/>
      <c r="P25" s="156"/>
      <c r="Q25" s="156"/>
      <c r="R25" s="156"/>
      <c r="S25" s="156"/>
      <c r="T25" s="156"/>
    </row>
    <row r="26" spans="1:20">
      <c r="A26" s="150"/>
      <c r="B26" s="151" t="str">
        <f>IF(Présentation!$D$2="Français",'TRAD-Saisie'!D26,IF(Présentation!$D$2="Anglais",'TRAD-Saisie'!E26,""))</f>
        <v>la subvention est en cours de négociation</v>
      </c>
      <c r="C26" s="152"/>
      <c r="D26" s="153" t="s">
        <v>25</v>
      </c>
      <c r="E26" s="162" t="s">
        <v>207</v>
      </c>
      <c r="F26" s="155"/>
      <c r="G26" s="156"/>
      <c r="H26" s="156"/>
      <c r="I26" s="156"/>
      <c r="J26" s="156"/>
      <c r="K26" s="156"/>
      <c r="L26" s="156"/>
      <c r="M26" s="156"/>
      <c r="N26" s="156"/>
      <c r="O26" s="156"/>
      <c r="P26" s="156"/>
      <c r="Q26" s="156"/>
      <c r="R26" s="156"/>
      <c r="S26" s="156"/>
      <c r="T26" s="156"/>
    </row>
    <row r="27" spans="1:20">
      <c r="A27" s="150"/>
      <c r="B27" s="151" t="str">
        <f>IF(Présentation!$D$2="Français",'TRAD-Saisie'!D27,IF(Présentation!$D$2="Anglais",'TRAD-Saisie'!E27,""))</f>
        <v xml:space="preserve">actuellement aucune subvention </v>
      </c>
      <c r="C27" s="152"/>
      <c r="D27" s="153" t="s">
        <v>24</v>
      </c>
      <c r="E27" s="162" t="s">
        <v>208</v>
      </c>
      <c r="F27" s="155"/>
      <c r="G27" s="156"/>
      <c r="H27" s="156"/>
      <c r="I27" s="156"/>
      <c r="J27" s="156"/>
      <c r="K27" s="156"/>
      <c r="L27" s="156"/>
      <c r="M27" s="156"/>
      <c r="N27" s="156"/>
      <c r="O27" s="156"/>
      <c r="P27" s="156"/>
      <c r="Q27" s="156"/>
      <c r="R27" s="156"/>
      <c r="S27" s="156"/>
      <c r="T27" s="156"/>
    </row>
    <row r="28" spans="1:20">
      <c r="A28" s="150"/>
      <c r="B28" s="151" t="str">
        <f>IF(Présentation!$D$2="Français",'TRAD-Saisie'!D28,IF(Présentation!$D$2="Anglais",'TRAD-Saisie'!E28,""))</f>
        <v>Indice obtenu avec l'option choisie :</v>
      </c>
      <c r="C28" s="152"/>
      <c r="D28" s="153" t="s">
        <v>81</v>
      </c>
      <c r="E28" s="162" t="s">
        <v>147</v>
      </c>
      <c r="F28" s="155"/>
      <c r="G28" s="156"/>
      <c r="H28" s="156"/>
      <c r="I28" s="156"/>
      <c r="J28" s="156"/>
      <c r="K28" s="156"/>
      <c r="L28" s="156"/>
      <c r="M28" s="156"/>
      <c r="N28" s="156"/>
      <c r="O28" s="156"/>
      <c r="P28" s="156"/>
      <c r="Q28" s="156"/>
      <c r="R28" s="156"/>
      <c r="S28" s="156"/>
      <c r="T28" s="156"/>
    </row>
    <row r="29" spans="1:20">
      <c r="A29" s="150"/>
      <c r="B29" s="151" t="str">
        <f>IF(Présentation!$D$2="Français",'TRAD-Saisie'!D29,IF(Présentation!$D$2="Anglais",'TRAD-Saisie'!E29,""))</f>
        <v>Catégorie 3 - Approvisionnements</v>
      </c>
      <c r="C29" s="152"/>
      <c r="D29" s="161" t="s">
        <v>55</v>
      </c>
      <c r="E29" s="162" t="s">
        <v>148</v>
      </c>
      <c r="F29" s="155"/>
      <c r="G29" s="156"/>
      <c r="H29" s="156"/>
      <c r="I29" s="156"/>
      <c r="J29" s="156"/>
      <c r="K29" s="156"/>
      <c r="L29" s="156"/>
      <c r="M29" s="156"/>
      <c r="N29" s="156"/>
      <c r="O29" s="156"/>
      <c r="P29" s="156"/>
      <c r="Q29" s="156"/>
      <c r="R29" s="156"/>
      <c r="S29" s="156"/>
      <c r="T29" s="156"/>
    </row>
    <row r="30" spans="1:20" ht="25.5">
      <c r="A30" s="150"/>
      <c r="B30" s="151" t="str">
        <f>IF(Présentation!$D$2="Français",'TRAD-Saisie'!D30,IF(Présentation!$D$2="Anglais",'TRAD-Saisie'!E30,""))</f>
        <v>Préciser à quel stades se trouvent les procédures d'achat ou d'acquisition (appels d'offre ou commandes VPP)</v>
      </c>
      <c r="C30" s="152"/>
      <c r="D30" s="153" t="s">
        <v>75</v>
      </c>
      <c r="E30" s="162" t="s">
        <v>209</v>
      </c>
      <c r="F30" s="155"/>
      <c r="G30" s="156"/>
      <c r="H30" s="156"/>
      <c r="I30" s="156"/>
      <c r="J30" s="156"/>
      <c r="K30" s="156"/>
      <c r="L30" s="156"/>
      <c r="M30" s="156"/>
      <c r="N30" s="156"/>
      <c r="O30" s="156"/>
      <c r="P30" s="156"/>
      <c r="Q30" s="156"/>
      <c r="R30" s="156"/>
      <c r="S30" s="156"/>
      <c r="T30" s="156"/>
    </row>
    <row r="31" spans="1:20">
      <c r="A31" s="150"/>
      <c r="B31" s="151" t="str">
        <f>IF(Présentation!$D$2="Français",'TRAD-Saisie'!D31,IF(Présentation!$D$2="Anglais",'TRAD-Saisie'!E31,""))</f>
        <v>indice</v>
      </c>
      <c r="C31" s="152"/>
      <c r="D31" s="153" t="s">
        <v>56</v>
      </c>
      <c r="E31" s="162" t="s">
        <v>137</v>
      </c>
      <c r="F31" s="155"/>
      <c r="G31" s="156"/>
      <c r="H31" s="156"/>
      <c r="I31" s="156"/>
      <c r="J31" s="156"/>
      <c r="K31" s="156"/>
      <c r="L31" s="156"/>
      <c r="M31" s="156"/>
      <c r="N31" s="156"/>
      <c r="O31" s="156"/>
      <c r="P31" s="156"/>
      <c r="Q31" s="156"/>
      <c r="R31" s="156"/>
      <c r="S31" s="156"/>
      <c r="T31" s="156"/>
    </row>
    <row r="32" spans="1:20">
      <c r="A32" s="150"/>
      <c r="B32" s="151" t="str">
        <f>IF(Présentation!$D$2="Français",'TRAD-Saisie'!D32,IF(Présentation!$D$2="Anglais",'TRAD-Saisie'!E32,""))</f>
        <v>Choix sélectionné</v>
      </c>
      <c r="C32" s="152"/>
      <c r="D32" s="153" t="s">
        <v>58</v>
      </c>
      <c r="E32" s="162" t="s">
        <v>138</v>
      </c>
      <c r="F32" s="155"/>
      <c r="G32" s="156"/>
      <c r="H32" s="156"/>
      <c r="I32" s="156"/>
      <c r="J32" s="156"/>
      <c r="K32" s="156"/>
      <c r="L32" s="156"/>
      <c r="M32" s="156"/>
      <c r="N32" s="156"/>
      <c r="O32" s="156"/>
      <c r="P32" s="156"/>
      <c r="Q32" s="156"/>
      <c r="R32" s="156"/>
      <c r="S32" s="156"/>
      <c r="T32" s="156"/>
    </row>
    <row r="33" spans="1:20" ht="25.5">
      <c r="A33" s="150"/>
      <c r="B33" s="151" t="str">
        <f>IF(Présentation!$D$2="Français",'TRAD-Saisie'!D33,IF(Présentation!$D$2="Anglais",'TRAD-Saisie'!E33,""))</f>
        <v>les procédures d'achat ou d'acquisition sont finalisées, la livraison est en cours, attendue à moins de 45 jours</v>
      </c>
      <c r="C33" s="152"/>
      <c r="D33" s="153" t="s">
        <v>83</v>
      </c>
      <c r="E33" s="162" t="s">
        <v>210</v>
      </c>
      <c r="F33" s="155"/>
      <c r="G33" s="156"/>
      <c r="H33" s="156"/>
      <c r="I33" s="156"/>
      <c r="J33" s="156"/>
      <c r="K33" s="156"/>
      <c r="L33" s="156"/>
      <c r="M33" s="156"/>
      <c r="N33" s="156"/>
      <c r="O33" s="156"/>
      <c r="P33" s="156"/>
      <c r="Q33" s="156"/>
      <c r="R33" s="156"/>
      <c r="S33" s="156"/>
      <c r="T33" s="156"/>
    </row>
    <row r="34" spans="1:20" ht="38.25">
      <c r="A34" s="150"/>
      <c r="B34" s="151" t="str">
        <f>IF(Présentation!$D$2="Français",'TRAD-Saisie'!D34,IF(Présentation!$D$2="Anglais",'TRAD-Saisie'!E34,""))</f>
        <v>les procédures d'achat ou d'acquisitions sont en cours, le dépouillement des offres n'a pas été fait ou les livraisons prévues sont programmées à plus de 45 jours.</v>
      </c>
      <c r="C34" s="152"/>
      <c r="D34" s="153" t="s">
        <v>149</v>
      </c>
      <c r="E34" s="162" t="s">
        <v>211</v>
      </c>
      <c r="F34" s="155"/>
      <c r="G34" s="156"/>
      <c r="H34" s="156"/>
      <c r="I34" s="156"/>
      <c r="J34" s="156"/>
      <c r="K34" s="156"/>
      <c r="L34" s="156"/>
      <c r="M34" s="156"/>
      <c r="N34" s="156"/>
      <c r="O34" s="156"/>
      <c r="P34" s="156"/>
      <c r="Q34" s="156"/>
      <c r="R34" s="156"/>
      <c r="S34" s="156"/>
      <c r="T34" s="156"/>
    </row>
    <row r="35" spans="1:20" ht="25.5">
      <c r="A35" s="150"/>
      <c r="B35" s="151" t="str">
        <f>IF(Présentation!$D$2="Français",'TRAD-Saisie'!D35,IF(Présentation!$D$2="Anglais",'TRAD-Saisie'!E35,""))</f>
        <v>le dossier d'appel d'offre vient d'être publié ou le proforma / quotation du VPP vient d'être signé</v>
      </c>
      <c r="C35" s="152"/>
      <c r="D35" s="153" t="s">
        <v>82</v>
      </c>
      <c r="E35" s="162" t="s">
        <v>212</v>
      </c>
      <c r="F35" s="155"/>
      <c r="G35" s="156"/>
      <c r="H35" s="156"/>
      <c r="I35" s="156"/>
      <c r="J35" s="156"/>
      <c r="K35" s="156"/>
      <c r="L35" s="156"/>
      <c r="M35" s="156"/>
      <c r="N35" s="156"/>
      <c r="O35" s="156"/>
      <c r="P35" s="156"/>
      <c r="Q35" s="156"/>
      <c r="R35" s="156"/>
      <c r="S35" s="156"/>
      <c r="T35" s="156"/>
    </row>
    <row r="36" spans="1:20">
      <c r="A36" s="150"/>
      <c r="B36" s="151" t="str">
        <f>IF(Présentation!$D$2="Français",'TRAD-Saisie'!D36,IF(Présentation!$D$2="Anglais",'TRAD-Saisie'!E36,""))</f>
        <v>aucune procédure d'achat ou d'acquisition n'est en cours</v>
      </c>
      <c r="C36" s="152"/>
      <c r="D36" s="153" t="s">
        <v>26</v>
      </c>
      <c r="E36" s="162" t="s">
        <v>213</v>
      </c>
      <c r="F36" s="155"/>
      <c r="G36" s="156"/>
      <c r="H36" s="156"/>
      <c r="I36" s="156"/>
      <c r="J36" s="156"/>
      <c r="K36" s="156"/>
      <c r="L36" s="156"/>
      <c r="M36" s="156"/>
      <c r="N36" s="156"/>
      <c r="O36" s="156"/>
      <c r="P36" s="156"/>
      <c r="Q36" s="156"/>
      <c r="R36" s="156"/>
      <c r="S36" s="156"/>
      <c r="T36" s="156"/>
    </row>
    <row r="37" spans="1:20">
      <c r="A37" s="150"/>
      <c r="B37" s="151" t="str">
        <f>IF(Présentation!$D$2="Français",'TRAD-Saisie'!D37,IF(Présentation!$D$2="Anglais",'TRAD-Saisie'!E37,""))</f>
        <v>Indice obtenu avec l'option choisie :</v>
      </c>
      <c r="C37" s="152"/>
      <c r="D37" s="153" t="s">
        <v>81</v>
      </c>
      <c r="E37" s="162" t="s">
        <v>145</v>
      </c>
      <c r="F37" s="155"/>
      <c r="G37" s="156"/>
      <c r="H37" s="156"/>
      <c r="I37" s="156"/>
      <c r="J37" s="156"/>
      <c r="K37" s="156"/>
      <c r="L37" s="156"/>
      <c r="M37" s="156"/>
      <c r="N37" s="156"/>
      <c r="O37" s="156"/>
      <c r="P37" s="156"/>
      <c r="Q37" s="156"/>
      <c r="R37" s="156"/>
      <c r="S37" s="156"/>
      <c r="T37" s="156"/>
    </row>
    <row r="38" spans="1:20">
      <c r="A38" s="150"/>
      <c r="B38" s="151" t="str">
        <f>IF(Présentation!$D$2="Français",'TRAD-Saisie'!D38,IF(Présentation!$D$2="Anglais",'TRAD-Saisie'!E38,""))</f>
        <v>Catégorie 4 - Facteurs structurels à prendre en compte</v>
      </c>
      <c r="C38" s="152"/>
      <c r="D38" s="161" t="s">
        <v>52</v>
      </c>
      <c r="E38" s="162" t="s">
        <v>151</v>
      </c>
      <c r="F38" s="155"/>
      <c r="G38" s="156"/>
      <c r="H38" s="156"/>
      <c r="I38" s="156"/>
      <c r="J38" s="156"/>
      <c r="K38" s="156"/>
      <c r="L38" s="156"/>
      <c r="M38" s="156"/>
      <c r="N38" s="156"/>
      <c r="O38" s="156"/>
      <c r="P38" s="156"/>
      <c r="Q38" s="156"/>
      <c r="R38" s="156"/>
      <c r="S38" s="156"/>
      <c r="T38" s="156"/>
    </row>
    <row r="39" spans="1:20">
      <c r="A39" s="150"/>
      <c r="B39" s="151" t="str">
        <f>IF(Présentation!$D$2="Français",'TRAD-Saisie'!D39,IF(Présentation!$D$2="Anglais",'TRAD-Saisie'!E39,""))</f>
        <v>4.1. Structures &amp; activités essentielles</v>
      </c>
      <c r="C39" s="152"/>
      <c r="D39" s="153" t="s">
        <v>77</v>
      </c>
      <c r="E39" s="162" t="s">
        <v>150</v>
      </c>
      <c r="F39" s="155"/>
      <c r="G39" s="156"/>
      <c r="H39" s="156"/>
      <c r="I39" s="156"/>
      <c r="J39" s="156"/>
      <c r="K39" s="156"/>
      <c r="L39" s="156"/>
      <c r="M39" s="156"/>
      <c r="N39" s="156"/>
      <c r="O39" s="156"/>
      <c r="P39" s="156"/>
      <c r="Q39" s="156"/>
      <c r="R39" s="156"/>
      <c r="S39" s="156"/>
      <c r="T39" s="156"/>
    </row>
    <row r="40" spans="1:20" ht="76.5">
      <c r="A40" s="150"/>
      <c r="B40" s="151" t="str">
        <f>IF(Présentation!$D$2="Français",'TRAD-Saisie'!D40,IF(Présentation!$D$2="Anglais",'TRAD-Saisie'!E40,""))</f>
        <v>Préciser si un travail d'analyse des disponibilités, de l'adéquation entre les besoins prévus et les besoins réels (rythme de consommation), de suivi des approvisionnements est fait régulièrement par un mécanisme (comité, groupe, …) prévu à cet effet et opérationnel</v>
      </c>
      <c r="C40" s="152"/>
      <c r="D40" s="153" t="s">
        <v>95</v>
      </c>
      <c r="E40" s="162" t="s">
        <v>214</v>
      </c>
      <c r="F40" s="155"/>
      <c r="G40" s="156"/>
      <c r="H40" s="156"/>
      <c r="I40" s="156"/>
      <c r="J40" s="156"/>
      <c r="K40" s="156"/>
      <c r="L40" s="156"/>
      <c r="M40" s="156"/>
      <c r="N40" s="156"/>
      <c r="O40" s="156"/>
      <c r="P40" s="156"/>
      <c r="Q40" s="156"/>
      <c r="R40" s="156"/>
      <c r="S40" s="156"/>
      <c r="T40" s="156"/>
    </row>
    <row r="41" spans="1:20">
      <c r="A41" s="150"/>
      <c r="B41" s="151" t="str">
        <f>IF(Présentation!$D$2="Français",'TRAD-Saisie'!D41,IF(Présentation!$D$2="Anglais",'TRAD-Saisie'!E41,""))</f>
        <v>indice</v>
      </c>
      <c r="C41" s="152"/>
      <c r="D41" s="153" t="s">
        <v>56</v>
      </c>
      <c r="E41" s="162" t="s">
        <v>137</v>
      </c>
      <c r="F41" s="155"/>
      <c r="G41" s="156"/>
      <c r="H41" s="156"/>
      <c r="I41" s="156"/>
      <c r="J41" s="156"/>
      <c r="K41" s="156"/>
      <c r="L41" s="156"/>
      <c r="M41" s="156"/>
      <c r="N41" s="156"/>
      <c r="O41" s="156"/>
      <c r="P41" s="156"/>
      <c r="Q41" s="156"/>
      <c r="R41" s="156"/>
      <c r="S41" s="156"/>
      <c r="T41" s="156"/>
    </row>
    <row r="42" spans="1:20">
      <c r="A42" s="150"/>
      <c r="B42" s="151" t="str">
        <f>IF(Présentation!$D$2="Français",'TRAD-Saisie'!D42,IF(Présentation!$D$2="Anglais",'TRAD-Saisie'!E42,""))</f>
        <v>Choix sélectionné</v>
      </c>
      <c r="C42" s="152"/>
      <c r="D42" s="153" t="s">
        <v>58</v>
      </c>
      <c r="E42" s="162" t="s">
        <v>138</v>
      </c>
      <c r="F42" s="155"/>
      <c r="G42" s="156"/>
      <c r="H42" s="156"/>
      <c r="I42" s="156"/>
      <c r="J42" s="156"/>
      <c r="K42" s="156"/>
      <c r="L42" s="156"/>
      <c r="M42" s="156"/>
      <c r="N42" s="156"/>
      <c r="O42" s="156"/>
      <c r="P42" s="156"/>
      <c r="Q42" s="156"/>
      <c r="R42" s="156"/>
      <c r="S42" s="156"/>
      <c r="T42" s="156"/>
    </row>
    <row r="43" spans="1:20" ht="38.25">
      <c r="A43" s="150"/>
      <c r="B43" s="151" t="str">
        <f>IF(Présentation!$D$2="Français",'TRAD-Saisie'!D43,IF(Présentation!$D$2="Anglais",'TRAD-Saisie'!E43,""))</f>
        <v>Le travail de suivi &amp; d'analyse de la disponibilité, des rythmes de consommation et des approvisionnements est fait régulièrement par un comité opérationnel</v>
      </c>
      <c r="C43" s="152"/>
      <c r="D43" s="153" t="s">
        <v>262</v>
      </c>
      <c r="E43" s="162" t="s">
        <v>216</v>
      </c>
      <c r="F43" s="155"/>
      <c r="G43" s="156"/>
      <c r="H43" s="156"/>
      <c r="I43" s="156"/>
      <c r="J43" s="156"/>
      <c r="K43" s="156"/>
      <c r="L43" s="156"/>
      <c r="M43" s="156"/>
      <c r="N43" s="156"/>
      <c r="O43" s="156"/>
      <c r="P43" s="156"/>
      <c r="Q43" s="156"/>
      <c r="R43" s="156"/>
      <c r="S43" s="156"/>
      <c r="T43" s="156"/>
    </row>
    <row r="44" spans="1:20" ht="51">
      <c r="A44" s="150"/>
      <c r="B44" s="151" t="str">
        <f>IF(Présentation!$D$2="Français",'TRAD-Saisie'!D44,IF(Présentation!$D$2="Anglais",'TRAD-Saisie'!E44,""))</f>
        <v>Le travail de suivi &amp; d'analyse de la disponibilité, des rythmes de consommation et des approvisionnements est fait occasionnellement, le mécanisme prévu à cet effet n'est pas opérationnel</v>
      </c>
      <c r="C44" s="152"/>
      <c r="D44" s="153" t="s">
        <v>263</v>
      </c>
      <c r="E44" s="162" t="s">
        <v>215</v>
      </c>
      <c r="F44" s="155"/>
      <c r="G44" s="156"/>
      <c r="H44" s="156"/>
      <c r="I44" s="156"/>
      <c r="J44" s="156"/>
      <c r="K44" s="156"/>
      <c r="L44" s="156"/>
      <c r="M44" s="156"/>
      <c r="N44" s="156"/>
      <c r="O44" s="156"/>
      <c r="P44" s="156"/>
      <c r="Q44" s="156"/>
      <c r="R44" s="156"/>
      <c r="S44" s="156"/>
      <c r="T44" s="156"/>
    </row>
    <row r="45" spans="1:20" ht="51">
      <c r="A45" s="150"/>
      <c r="B45" s="151" t="str">
        <f>IF(Présentation!$D$2="Français",'TRAD-Saisie'!D45,IF(Présentation!$D$2="Anglais",'TRAD-Saisie'!E45,""))</f>
        <v>Aucun travail de suivi et d'analyse des disponibilités et des rythmes de consommation n'est effectué et aucun mécanisme fonctionnel n'existe pour la coordination et le suivi des approvisionnements.</v>
      </c>
      <c r="C45" s="152"/>
      <c r="D45" s="153" t="s">
        <v>152</v>
      </c>
      <c r="E45" s="162" t="s">
        <v>217</v>
      </c>
      <c r="F45" s="155"/>
      <c r="G45" s="156"/>
      <c r="H45" s="156"/>
      <c r="I45" s="156"/>
      <c r="J45" s="156"/>
      <c r="K45" s="156"/>
      <c r="L45" s="156"/>
      <c r="M45" s="156"/>
      <c r="N45" s="156"/>
      <c r="O45" s="156"/>
      <c r="P45" s="156"/>
      <c r="Q45" s="156"/>
      <c r="R45" s="156"/>
      <c r="S45" s="156"/>
      <c r="T45" s="156"/>
    </row>
    <row r="46" spans="1:20">
      <c r="A46" s="150"/>
      <c r="B46" s="151" t="str">
        <f>IF(Présentation!$D$2="Français",'TRAD-Saisie'!D46,IF(Présentation!$D$2="Anglais",'TRAD-Saisie'!E46,""))</f>
        <v>Indice obtenu avec l'option choisie :</v>
      </c>
      <c r="C46" s="152"/>
      <c r="D46" s="153" t="s">
        <v>81</v>
      </c>
      <c r="E46" s="162" t="s">
        <v>147</v>
      </c>
      <c r="F46" s="155"/>
      <c r="G46" s="156"/>
      <c r="H46" s="156"/>
      <c r="I46" s="156"/>
      <c r="J46" s="156"/>
      <c r="K46" s="156"/>
      <c r="L46" s="156"/>
      <c r="M46" s="156"/>
      <c r="N46" s="156"/>
      <c r="O46" s="156"/>
      <c r="P46" s="156"/>
      <c r="Q46" s="156"/>
      <c r="R46" s="156"/>
      <c r="S46" s="156"/>
      <c r="T46" s="156"/>
    </row>
    <row r="47" spans="1:20">
      <c r="A47" s="150"/>
      <c r="B47" s="151" t="str">
        <f>IF(Présentation!$D$2="Français",'TRAD-Saisie'!D47,IF(Présentation!$D$2="Anglais",'TRAD-Saisie'!E47,""))</f>
        <v>4.2. Rigueur dans le suivi, proactivité</v>
      </c>
      <c r="C47" s="152"/>
      <c r="D47" s="153" t="s">
        <v>78</v>
      </c>
      <c r="E47" s="162" t="s">
        <v>153</v>
      </c>
      <c r="F47" s="155"/>
      <c r="G47" s="156"/>
      <c r="H47" s="156"/>
      <c r="I47" s="156"/>
      <c r="J47" s="156"/>
      <c r="K47" s="156"/>
      <c r="L47" s="156"/>
      <c r="M47" s="156"/>
      <c r="N47" s="156"/>
      <c r="O47" s="156"/>
      <c r="P47" s="156"/>
      <c r="Q47" s="156"/>
      <c r="R47" s="156"/>
      <c r="S47" s="156"/>
      <c r="T47" s="156"/>
    </row>
    <row r="48" spans="1:20" ht="76.5">
      <c r="A48" s="150"/>
      <c r="B48" s="151" t="str">
        <f>IF(Présentation!$D$2="Français",'TRAD-Saisie'!D48,IF(Présentation!$D$2="Anglais",'TRAD-Saisie'!E48,""))</f>
        <v>Sur les derniers mois ou années, les acteurs en charge de l'approvisionnement ont-ils fait preuve de rigueur dans le suivi et de proactivité (rapidité de signature des quotations, relance fournisseurs/LFA/FM en l'absence de réponse, rapidité de réponse aux demandes de clarifications)</v>
      </c>
      <c r="C48" s="152"/>
      <c r="D48" s="153" t="s">
        <v>76</v>
      </c>
      <c r="E48" s="162" t="s">
        <v>218</v>
      </c>
      <c r="F48" s="155"/>
      <c r="G48" s="156"/>
      <c r="H48" s="156"/>
      <c r="I48" s="156"/>
      <c r="J48" s="156"/>
      <c r="K48" s="156"/>
      <c r="L48" s="156"/>
      <c r="M48" s="156"/>
      <c r="N48" s="156"/>
      <c r="O48" s="156"/>
      <c r="P48" s="156"/>
      <c r="Q48" s="156"/>
      <c r="R48" s="156"/>
      <c r="S48" s="156"/>
      <c r="T48" s="156"/>
    </row>
    <row r="49" spans="1:20">
      <c r="A49" s="150"/>
      <c r="B49" s="151" t="str">
        <f>IF(Présentation!$D$2="Français",'TRAD-Saisie'!D49,IF(Présentation!$D$2="Anglais",'TRAD-Saisie'!E49,""))</f>
        <v>indice</v>
      </c>
      <c r="C49" s="152"/>
      <c r="D49" s="153" t="s">
        <v>56</v>
      </c>
      <c r="E49" s="162" t="s">
        <v>137</v>
      </c>
      <c r="F49" s="155"/>
      <c r="G49" s="156"/>
      <c r="H49" s="156"/>
      <c r="I49" s="156"/>
      <c r="J49" s="156"/>
      <c r="K49" s="156"/>
      <c r="L49" s="156"/>
      <c r="M49" s="156"/>
      <c r="N49" s="156"/>
      <c r="O49" s="156"/>
      <c r="P49" s="156"/>
      <c r="Q49" s="156"/>
      <c r="R49" s="156"/>
      <c r="S49" s="156"/>
      <c r="T49" s="156"/>
    </row>
    <row r="50" spans="1:20">
      <c r="A50" s="150"/>
      <c r="B50" s="151" t="str">
        <f>IF(Présentation!$D$2="Français",'TRAD-Saisie'!D50,IF(Présentation!$D$2="Anglais",'TRAD-Saisie'!E50,""))</f>
        <v>Choix sélectionné</v>
      </c>
      <c r="C50" s="152"/>
      <c r="D50" s="153" t="s">
        <v>58</v>
      </c>
      <c r="E50" s="162" t="s">
        <v>138</v>
      </c>
      <c r="F50" s="155"/>
      <c r="G50" s="156"/>
      <c r="H50" s="156"/>
      <c r="I50" s="156"/>
      <c r="J50" s="156"/>
      <c r="K50" s="156"/>
      <c r="L50" s="156"/>
      <c r="M50" s="156"/>
      <c r="N50" s="156"/>
      <c r="O50" s="156"/>
      <c r="P50" s="156"/>
      <c r="Q50" s="156"/>
      <c r="R50" s="156"/>
      <c r="S50" s="156"/>
      <c r="T50" s="156"/>
    </row>
    <row r="51" spans="1:20">
      <c r="A51" s="150"/>
      <c r="B51" s="151" t="str">
        <f>IF(Présentation!$D$2="Français",'TRAD-Saisie'!D51,IF(Présentation!$D$2="Anglais",'TRAD-Saisie'!E51,""))</f>
        <v>oui</v>
      </c>
      <c r="C51" s="152"/>
      <c r="D51" s="153" t="s">
        <v>27</v>
      </c>
      <c r="E51" s="162" t="s">
        <v>154</v>
      </c>
      <c r="F51" s="155"/>
      <c r="G51" s="156"/>
      <c r="H51" s="156"/>
      <c r="I51" s="156"/>
      <c r="J51" s="156"/>
      <c r="K51" s="156"/>
      <c r="L51" s="156"/>
      <c r="M51" s="156"/>
      <c r="N51" s="156"/>
      <c r="O51" s="156"/>
      <c r="P51" s="156"/>
      <c r="Q51" s="156"/>
      <c r="R51" s="156"/>
      <c r="S51" s="156"/>
      <c r="T51" s="156"/>
    </row>
    <row r="52" spans="1:20">
      <c r="A52" s="150"/>
      <c r="B52" s="151" t="str">
        <f>IF(Présentation!$D$2="Français",'TRAD-Saisie'!D52,IF(Présentation!$D$2="Anglais",'TRAD-Saisie'!E52,""))</f>
        <v>plus ou moins</v>
      </c>
      <c r="C52" s="152"/>
      <c r="D52" s="153" t="s">
        <v>28</v>
      </c>
      <c r="E52" s="162" t="s">
        <v>155</v>
      </c>
      <c r="F52" s="155"/>
      <c r="G52" s="156"/>
      <c r="H52" s="156"/>
      <c r="I52" s="156"/>
      <c r="J52" s="156"/>
      <c r="K52" s="156"/>
      <c r="L52" s="156"/>
      <c r="M52" s="156"/>
      <c r="N52" s="156"/>
      <c r="O52" s="156"/>
      <c r="P52" s="156"/>
      <c r="Q52" s="156"/>
      <c r="R52" s="156"/>
      <c r="S52" s="156"/>
      <c r="T52" s="156"/>
    </row>
    <row r="53" spans="1:20">
      <c r="A53" s="150"/>
      <c r="B53" s="151" t="str">
        <f>IF(Présentation!$D$2="Français",'TRAD-Saisie'!D53,IF(Présentation!$D$2="Anglais",'TRAD-Saisie'!E53,""))</f>
        <v>relativement peu</v>
      </c>
      <c r="C53" s="152"/>
      <c r="D53" s="153" t="s">
        <v>29</v>
      </c>
      <c r="E53" s="162" t="s">
        <v>156</v>
      </c>
      <c r="F53" s="155"/>
      <c r="G53" s="156"/>
      <c r="H53" s="156"/>
      <c r="I53" s="156"/>
      <c r="J53" s="156"/>
      <c r="K53" s="156"/>
      <c r="L53" s="156"/>
      <c r="M53" s="156"/>
      <c r="N53" s="156"/>
      <c r="O53" s="156"/>
      <c r="P53" s="156"/>
      <c r="Q53" s="156"/>
      <c r="R53" s="156"/>
      <c r="S53" s="156"/>
      <c r="T53" s="156"/>
    </row>
    <row r="54" spans="1:20">
      <c r="A54" s="150"/>
      <c r="B54" s="151" t="str">
        <f>IF(Présentation!$D$2="Français",'TRAD-Saisie'!D54,IF(Présentation!$D$2="Anglais",'TRAD-Saisie'!E54,""))</f>
        <v>Indice obtenu avec l'option choisie :</v>
      </c>
      <c r="C54" s="152"/>
      <c r="D54" s="153" t="s">
        <v>81</v>
      </c>
      <c r="E54" s="162" t="s">
        <v>147</v>
      </c>
      <c r="F54" s="155"/>
      <c r="G54" s="156"/>
      <c r="H54" s="156"/>
      <c r="I54" s="156"/>
      <c r="J54" s="156"/>
      <c r="K54" s="156"/>
      <c r="L54" s="156"/>
      <c r="M54" s="156"/>
      <c r="N54" s="156"/>
      <c r="O54" s="156"/>
      <c r="P54" s="156"/>
      <c r="Q54" s="156"/>
      <c r="R54" s="156"/>
      <c r="S54" s="156"/>
      <c r="T54" s="156"/>
    </row>
    <row r="55" spans="1:20">
      <c r="A55" s="150"/>
      <c r="B55" s="151" t="str">
        <f>IF(Présentation!$D$2="Français",'TRAD-Saisie'!D55,IF(Présentation!$D$2="Anglais",'TRAD-Saisie'!E55,""))</f>
        <v>4.3. Complexité administrative nationale</v>
      </c>
      <c r="C55" s="152"/>
      <c r="D55" s="153" t="s">
        <v>244</v>
      </c>
      <c r="E55" s="162" t="s">
        <v>245</v>
      </c>
      <c r="F55" s="155"/>
      <c r="G55" s="156"/>
      <c r="H55" s="156"/>
      <c r="I55" s="156"/>
      <c r="J55" s="156"/>
      <c r="K55" s="156"/>
      <c r="L55" s="156"/>
      <c r="M55" s="156"/>
      <c r="N55" s="156"/>
      <c r="O55" s="156"/>
      <c r="P55" s="156"/>
      <c r="Q55" s="156"/>
      <c r="R55" s="156"/>
      <c r="S55" s="156"/>
      <c r="T55" s="156"/>
    </row>
    <row r="56" spans="1:20" ht="51">
      <c r="A56" s="150"/>
      <c r="B56" s="151" t="str">
        <f>IF(Présentation!$D$2="Français",'TRAD-Saisie'!D56,IF(Présentation!$D$2="Anglais",'TRAD-Saisie'!E56,""))</f>
        <v>D'autres paramètres peuvent complexifier le bon déroulement des processus d'approvisionnement : autorisation de la direction des marchés publics, non exhonération douanière des produits de santé, …</v>
      </c>
      <c r="C56" s="152"/>
      <c r="D56" s="153" t="s">
        <v>79</v>
      </c>
      <c r="E56" s="162" t="s">
        <v>157</v>
      </c>
      <c r="F56" s="155"/>
      <c r="G56" s="156"/>
      <c r="H56" s="156"/>
      <c r="I56" s="156"/>
      <c r="J56" s="156"/>
      <c r="K56" s="156"/>
      <c r="L56" s="156"/>
      <c r="M56" s="156"/>
      <c r="N56" s="156"/>
      <c r="O56" s="156"/>
      <c r="P56" s="156"/>
      <c r="Q56" s="156"/>
      <c r="R56" s="156"/>
      <c r="S56" s="156"/>
      <c r="T56" s="156"/>
    </row>
    <row r="57" spans="1:20">
      <c r="A57" s="150"/>
      <c r="B57" s="151" t="str">
        <f>IF(Présentation!$D$2="Français",'TRAD-Saisie'!D57,IF(Présentation!$D$2="Anglais",'TRAD-Saisie'!E57,""))</f>
        <v>indice</v>
      </c>
      <c r="C57" s="152"/>
      <c r="D57" s="153" t="s">
        <v>56</v>
      </c>
      <c r="E57" s="162" t="s">
        <v>137</v>
      </c>
      <c r="F57" s="155"/>
      <c r="G57" s="156"/>
      <c r="H57" s="156"/>
      <c r="I57" s="156"/>
      <c r="J57" s="156"/>
      <c r="K57" s="156"/>
      <c r="L57" s="156"/>
      <c r="M57" s="156"/>
      <c r="N57" s="156"/>
      <c r="O57" s="156"/>
      <c r="P57" s="156"/>
      <c r="Q57" s="156"/>
      <c r="R57" s="156"/>
      <c r="S57" s="156"/>
      <c r="T57" s="156"/>
    </row>
    <row r="58" spans="1:20">
      <c r="A58" s="150"/>
      <c r="B58" s="151" t="str">
        <f>IF(Présentation!$D$2="Français",'TRAD-Saisie'!D58,IF(Présentation!$D$2="Anglais",'TRAD-Saisie'!E58,""))</f>
        <v>Choix sélectionné</v>
      </c>
      <c r="C58" s="152"/>
      <c r="D58" s="153" t="s">
        <v>58</v>
      </c>
      <c r="E58" s="162" t="s">
        <v>138</v>
      </c>
      <c r="F58" s="155"/>
      <c r="G58" s="156"/>
      <c r="H58" s="156"/>
      <c r="I58" s="156"/>
      <c r="J58" s="156"/>
      <c r="K58" s="156"/>
      <c r="L58" s="156"/>
      <c r="M58" s="156"/>
      <c r="N58" s="156"/>
      <c r="O58" s="156"/>
      <c r="P58" s="156"/>
      <c r="Q58" s="156"/>
      <c r="R58" s="156"/>
      <c r="S58" s="156"/>
      <c r="T58" s="156"/>
    </row>
    <row r="59" spans="1:20">
      <c r="A59" s="150"/>
      <c r="B59" s="151" t="str">
        <f>IF(Présentation!$D$2="Français",'TRAD-Saisie'!D59,IF(Présentation!$D$2="Anglais",'TRAD-Saisie'!E59,""))</f>
        <v>non</v>
      </c>
      <c r="C59" s="152"/>
      <c r="D59" s="153" t="s">
        <v>36</v>
      </c>
      <c r="E59" s="162" t="s">
        <v>158</v>
      </c>
      <c r="F59" s="155"/>
      <c r="G59" s="156"/>
      <c r="H59" s="156"/>
      <c r="I59" s="156"/>
      <c r="J59" s="156"/>
      <c r="K59" s="156"/>
      <c r="L59" s="156"/>
      <c r="M59" s="156"/>
      <c r="N59" s="156"/>
      <c r="O59" s="156"/>
      <c r="P59" s="156"/>
      <c r="Q59" s="156"/>
      <c r="R59" s="156"/>
      <c r="S59" s="156"/>
      <c r="T59" s="156"/>
    </row>
    <row r="60" spans="1:20">
      <c r="A60" s="150"/>
      <c r="B60" s="151" t="str">
        <f>IF(Présentation!$D$2="Français",'TRAD-Saisie'!D60,IF(Présentation!$D$2="Anglais",'TRAD-Saisie'!E60,""))</f>
        <v>en partie</v>
      </c>
      <c r="C60" s="152"/>
      <c r="D60" s="153" t="s">
        <v>38</v>
      </c>
      <c r="E60" s="162" t="s">
        <v>159</v>
      </c>
      <c r="F60" s="155"/>
      <c r="G60" s="156"/>
      <c r="H60" s="156"/>
      <c r="I60" s="156"/>
      <c r="J60" s="156"/>
      <c r="K60" s="156"/>
      <c r="L60" s="156"/>
      <c r="M60" s="156"/>
      <c r="N60" s="156"/>
      <c r="O60" s="156"/>
      <c r="P60" s="156"/>
      <c r="Q60" s="156"/>
      <c r="R60" s="156"/>
      <c r="S60" s="156"/>
      <c r="T60" s="156"/>
    </row>
    <row r="61" spans="1:20">
      <c r="A61" s="150"/>
      <c r="B61" s="151" t="str">
        <f>IF(Présentation!$D$2="Français",'TRAD-Saisie'!D61,IF(Présentation!$D$2="Anglais",'TRAD-Saisie'!E61,""))</f>
        <v>oui, plusieurs</v>
      </c>
      <c r="C61" s="152"/>
      <c r="D61" s="153" t="s">
        <v>37</v>
      </c>
      <c r="E61" s="162" t="s">
        <v>160</v>
      </c>
      <c r="F61" s="155"/>
      <c r="G61" s="156"/>
      <c r="H61" s="156"/>
      <c r="I61" s="156"/>
      <c r="J61" s="156"/>
      <c r="K61" s="156"/>
      <c r="L61" s="156"/>
      <c r="M61" s="156"/>
      <c r="N61" s="156"/>
      <c r="O61" s="156"/>
      <c r="P61" s="156"/>
      <c r="Q61" s="156"/>
      <c r="R61" s="156"/>
      <c r="S61" s="156"/>
      <c r="T61" s="156"/>
    </row>
    <row r="62" spans="1:20">
      <c r="A62" s="150"/>
      <c r="B62" s="151" t="str">
        <f>IF(Présentation!$D$2="Français",'TRAD-Saisie'!D62,IF(Présentation!$D$2="Anglais",'TRAD-Saisie'!E62,""))</f>
        <v>Indice obtenu avec l'option choisie :</v>
      </c>
      <c r="C62" s="152"/>
      <c r="D62" s="153" t="s">
        <v>81</v>
      </c>
      <c r="E62" s="162" t="s">
        <v>147</v>
      </c>
      <c r="F62" s="155"/>
      <c r="G62" s="156"/>
      <c r="H62" s="156"/>
      <c r="I62" s="156"/>
      <c r="J62" s="156"/>
      <c r="K62" s="156"/>
      <c r="L62" s="156"/>
      <c r="M62" s="156"/>
      <c r="N62" s="156"/>
      <c r="O62" s="156"/>
      <c r="P62" s="156"/>
      <c r="Q62" s="156"/>
      <c r="R62" s="156"/>
      <c r="S62" s="156"/>
      <c r="T62" s="156"/>
    </row>
    <row r="63" spans="1:20" ht="25.5">
      <c r="A63" s="150"/>
      <c r="B63" s="163" t="str">
        <f>IF(Présentation!$D$2="Français",'TRAD-Saisie'!D63,IF(Présentation!$D$2="Anglais",'TRAD-Saisie'!E63,""))</f>
        <v>4.4. Environnement défavorable - Cas des systèmes particulièrement déstructurés</v>
      </c>
      <c r="C63" s="152"/>
      <c r="D63" s="164" t="s">
        <v>80</v>
      </c>
      <c r="E63" s="165" t="s">
        <v>219</v>
      </c>
      <c r="F63" s="155"/>
      <c r="G63" s="156"/>
      <c r="H63" s="156"/>
      <c r="I63" s="156"/>
      <c r="J63" s="156"/>
      <c r="K63" s="156"/>
      <c r="L63" s="156"/>
      <c r="M63" s="156"/>
      <c r="N63" s="156"/>
      <c r="O63" s="156"/>
      <c r="P63" s="156"/>
      <c r="Q63" s="156"/>
      <c r="R63" s="156"/>
      <c r="S63" s="156"/>
      <c r="T63" s="156"/>
    </row>
    <row r="64" spans="1:20" ht="38.25">
      <c r="A64" s="150"/>
      <c r="B64" s="151" t="str">
        <f>IF(Présentation!$D$2="Français",'TRAD-Saisie'!D64,IF(Présentation!$D$2="Anglais",'TRAD-Saisie'!E64,""))</f>
        <v>La situation structurelle est elle particulièrement complexe et critique : absence de RH, responsabilités non clarifiées, crise politique, mauvaise volonté ouverte</v>
      </c>
      <c r="C64" s="152"/>
      <c r="D64" s="153" t="s">
        <v>74</v>
      </c>
      <c r="E64" s="162" t="s">
        <v>220</v>
      </c>
      <c r="F64" s="155"/>
      <c r="G64" s="156"/>
      <c r="H64" s="156"/>
      <c r="I64" s="156"/>
      <c r="J64" s="156"/>
      <c r="K64" s="156"/>
      <c r="L64" s="156"/>
      <c r="M64" s="156"/>
      <c r="N64" s="156"/>
      <c r="O64" s="156"/>
      <c r="P64" s="156"/>
      <c r="Q64" s="156"/>
      <c r="R64" s="156"/>
      <c r="S64" s="156"/>
      <c r="T64" s="156"/>
    </row>
    <row r="65" spans="1:20">
      <c r="B65" s="167" t="str">
        <f>IF(Présentation!$D$2="Français",'TRAD-Saisie'!D65,IF(Présentation!$D$2="Anglais",'TRAD-Saisie'!E65,""))</f>
        <v>indice</v>
      </c>
      <c r="D65" s="169" t="s">
        <v>56</v>
      </c>
      <c r="E65" s="170" t="s">
        <v>137</v>
      </c>
    </row>
    <row r="66" spans="1:20">
      <c r="B66" s="167" t="str">
        <f>IF(Présentation!$D$2="Français",'TRAD-Saisie'!D66,IF(Présentation!$D$2="Anglais",'TRAD-Saisie'!E66,""))</f>
        <v>Choix sélectionné</v>
      </c>
      <c r="D66" s="169" t="s">
        <v>58</v>
      </c>
      <c r="E66" s="170" t="s">
        <v>138</v>
      </c>
    </row>
    <row r="67" spans="1:20">
      <c r="B67" s="167" t="str">
        <f>IF(Présentation!$D$2="Français",'TRAD-Saisie'!D67,IF(Présentation!$D$2="Anglais",'TRAD-Saisie'!E67,""))</f>
        <v>non</v>
      </c>
      <c r="D67" s="169" t="s">
        <v>36</v>
      </c>
      <c r="E67" s="170" t="s">
        <v>158</v>
      </c>
    </row>
    <row r="68" spans="1:20">
      <c r="B68" s="167" t="str">
        <f>IF(Présentation!$D$2="Français",'TRAD-Saisie'!D68,IF(Présentation!$D$2="Anglais",'TRAD-Saisie'!E68,""))</f>
        <v>oui</v>
      </c>
      <c r="D68" s="169" t="s">
        <v>27</v>
      </c>
      <c r="E68" s="171" t="s">
        <v>154</v>
      </c>
    </row>
    <row r="69" spans="1:20">
      <c r="B69" s="167" t="str">
        <f>IF(Présentation!$D$2="Français",'TRAD-Saisie'!D69,IF(Présentation!$D$2="Anglais",'TRAD-Saisie'!E69,""))</f>
        <v>Indice obtenu avec l'option choisie :</v>
      </c>
      <c r="D69" s="169" t="s">
        <v>81</v>
      </c>
      <c r="E69" s="171" t="s">
        <v>147</v>
      </c>
    </row>
    <row r="70" spans="1:20" ht="25.5">
      <c r="B70" s="167" t="str">
        <f>IF(Présentation!$D$2="Français",'TRAD-Saisie'!D70,IF(Présentation!$D$2="Anglais",'TRAD-Saisie'!E70,""))</f>
        <v>4.5 Complexité administrative liée au bailleur principal</v>
      </c>
      <c r="D70" s="169" t="s">
        <v>246</v>
      </c>
      <c r="E70" s="171" t="s">
        <v>247</v>
      </c>
    </row>
    <row r="71" spans="1:20" ht="76.5">
      <c r="A71" s="150"/>
      <c r="B71" s="151" t="str">
        <f>IF(Présentation!$D$2="Français",'TRAD-Saisie'!D71,IF(Présentation!$D$2="Anglais",'TRAD-Saisie'!E71,""))</f>
        <v>Les procédures du bailleur pour les décaissements ou les approvisionnements, la situation de ses relations avec les institutions nationationales rendent ils plus difficile le bon déroulement des processus d'approvisionnement (gel des décaissements, exigence documentaires, investigations, …)</v>
      </c>
      <c r="C71" s="152"/>
      <c r="D71" s="153" t="s">
        <v>249</v>
      </c>
      <c r="E71" s="162" t="s">
        <v>250</v>
      </c>
      <c r="F71" s="155"/>
      <c r="G71" s="156"/>
      <c r="H71" s="156"/>
      <c r="I71" s="156"/>
      <c r="J71" s="156"/>
      <c r="K71" s="156"/>
      <c r="L71" s="156"/>
      <c r="M71" s="156"/>
      <c r="N71" s="156"/>
      <c r="O71" s="156"/>
      <c r="P71" s="156"/>
      <c r="Q71" s="156"/>
      <c r="R71" s="156"/>
      <c r="S71" s="156"/>
      <c r="T71" s="156"/>
    </row>
    <row r="72" spans="1:20">
      <c r="B72" s="167" t="str">
        <f>IF(Présentation!$D$2="Français",'TRAD-Saisie'!D72,IF(Présentation!$D$2="Anglais",'TRAD-Saisie'!E72,""))</f>
        <v>indice</v>
      </c>
      <c r="D72" s="169" t="s">
        <v>56</v>
      </c>
      <c r="E72" s="170" t="s">
        <v>137</v>
      </c>
    </row>
    <row r="73" spans="1:20">
      <c r="B73" s="167" t="str">
        <f>IF(Présentation!$D$2="Français",'TRAD-Saisie'!D73,IF(Présentation!$D$2="Anglais",'TRAD-Saisie'!E73,""))</f>
        <v>Choix sélectionné</v>
      </c>
      <c r="D73" s="169" t="s">
        <v>58</v>
      </c>
      <c r="E73" s="170" t="s">
        <v>138</v>
      </c>
    </row>
    <row r="74" spans="1:20">
      <c r="B74" s="167" t="str">
        <f>IF(Présentation!$D$2="Français",'TRAD-Saisie'!D74,IF(Présentation!$D$2="Anglais",'TRAD-Saisie'!E74,""))</f>
        <v>non</v>
      </c>
      <c r="D74" s="169" t="s">
        <v>36</v>
      </c>
      <c r="E74" s="170" t="s">
        <v>158</v>
      </c>
    </row>
    <row r="75" spans="1:20">
      <c r="B75" s="167" t="str">
        <f>IF(Présentation!$D$2="Français",'TRAD-Saisie'!D75,IF(Présentation!$D$2="Anglais",'TRAD-Saisie'!E75,""))</f>
        <v>en partie</v>
      </c>
      <c r="D75" s="169" t="s">
        <v>38</v>
      </c>
      <c r="E75" s="171" t="s">
        <v>159</v>
      </c>
    </row>
    <row r="76" spans="1:20">
      <c r="B76" s="167" t="str">
        <f>IF(Présentation!$D$2="Français",'TRAD-Saisie'!D76,IF(Présentation!$D$2="Anglais",'TRAD-Saisie'!E76,""))</f>
        <v>oui</v>
      </c>
      <c r="D76" s="169" t="s">
        <v>27</v>
      </c>
      <c r="E76" s="171" t="s">
        <v>154</v>
      </c>
    </row>
    <row r="77" spans="1:20" ht="13.5" thickBot="1">
      <c r="B77" s="172" t="str">
        <f>IF(Présentation!$D$2="Français",'TRAD-Saisie'!D77,IF(Présentation!$D$2="Anglais",'TRAD-Saisie'!E77,""))</f>
        <v>Indice obtenu avec l'option choisie :</v>
      </c>
      <c r="D77" s="173" t="s">
        <v>81</v>
      </c>
      <c r="E77" s="174" t="s">
        <v>147</v>
      </c>
    </row>
  </sheetData>
  <sheetProtection password="DEE7"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M39"/>
  <sheetViews>
    <sheetView topLeftCell="A7" workbookViewId="0">
      <selection activeCell="D45" sqref="D45"/>
    </sheetView>
  </sheetViews>
  <sheetFormatPr baseColWidth="10" defaultColWidth="11.42578125" defaultRowHeight="12.75"/>
  <cols>
    <col min="1" max="1" width="3.7109375" style="136" customWidth="1"/>
    <col min="2" max="2" width="47" style="135" customWidth="1"/>
    <col min="3" max="3" width="5.140625" style="137" customWidth="1"/>
    <col min="4" max="5" width="47" style="134" customWidth="1"/>
    <col min="6" max="6" width="0.140625" style="133" customWidth="1"/>
    <col min="7" max="9" width="11.42578125" style="133" hidden="1" customWidth="1"/>
    <col min="10" max="13" width="11.42578125" style="133"/>
    <col min="14" max="16384" width="11.42578125" style="46"/>
  </cols>
  <sheetData>
    <row r="1" spans="2:9">
      <c r="B1" s="140" t="s">
        <v>100</v>
      </c>
      <c r="D1" s="142" t="s">
        <v>101</v>
      </c>
      <c r="E1" s="143" t="s">
        <v>102</v>
      </c>
      <c r="F1" s="141"/>
      <c r="G1" s="78"/>
      <c r="H1" s="78"/>
      <c r="I1" s="78"/>
    </row>
    <row r="2" spans="2:9">
      <c r="B2" s="138" t="str">
        <f>IF(Présentation!$D$2="Français",'TRAD-Résultats'!D2,IF(Présentation!$D$2="Anglais",'TRAD-Résultats'!E2,""))</f>
        <v>Résultats</v>
      </c>
      <c r="D2" s="147" t="s">
        <v>183</v>
      </c>
      <c r="E2" s="148" t="s">
        <v>184</v>
      </c>
      <c r="F2" s="141"/>
      <c r="G2" s="78"/>
      <c r="H2" s="78"/>
      <c r="I2" s="78"/>
    </row>
    <row r="3" spans="2:9" ht="25.5">
      <c r="B3" s="138" t="str">
        <f>IF(Présentation!$D$2="Français",'TRAD-Résultats'!D3,IF(Présentation!$D$2="Anglais",'TRAD-Résultats'!E3,""))</f>
        <v>Récapitulatif des situations sélectionnées et calcul du score</v>
      </c>
      <c r="D3" s="144" t="s">
        <v>50</v>
      </c>
      <c r="E3" s="79" t="s">
        <v>221</v>
      </c>
      <c r="F3" s="141"/>
      <c r="G3" s="78"/>
      <c r="H3" s="78"/>
      <c r="I3" s="78"/>
    </row>
    <row r="4" spans="2:9">
      <c r="B4" s="138" t="str">
        <f>IF(Présentation!$D$2="Français",'TRAD-Résultats'!D4,IF(Présentation!$D$2="Anglais",'TRAD-Résultats'!E4,""))</f>
        <v>Guinée</v>
      </c>
      <c r="D4" s="144" t="s">
        <v>99</v>
      </c>
      <c r="E4" s="79" t="s">
        <v>135</v>
      </c>
      <c r="F4" s="141"/>
      <c r="G4" s="78"/>
      <c r="H4" s="78"/>
      <c r="I4" s="78"/>
    </row>
    <row r="5" spans="2:9">
      <c r="B5" s="138" t="str">
        <f>IF(Présentation!$D$2="Français",'TRAD-Résultats'!D5,IF(Présentation!$D$2="Anglais",'TRAD-Résultats'!E5,""))</f>
        <v xml:space="preserve">Catégorie 1 - Disponibilité des stocks   </v>
      </c>
      <c r="D5" s="144" t="s">
        <v>175</v>
      </c>
      <c r="E5" s="79" t="s">
        <v>162</v>
      </c>
      <c r="F5" s="141"/>
      <c r="G5" s="78"/>
      <c r="H5" s="78"/>
      <c r="I5" s="78"/>
    </row>
    <row r="6" spans="2:9">
      <c r="B6" s="138" t="str">
        <f>IF(Présentation!$D$2="Français",'TRAD-Résultats'!D6,IF(Présentation!$D$2="Anglais",'TRAD-Résultats'!E6,""))</f>
        <v>Catégorie 2 - Financements</v>
      </c>
      <c r="D6" s="144" t="s">
        <v>54</v>
      </c>
      <c r="E6" s="79" t="s">
        <v>144</v>
      </c>
      <c r="F6" s="141"/>
      <c r="G6" s="78"/>
      <c r="H6" s="78"/>
      <c r="I6" s="78"/>
    </row>
    <row r="7" spans="2:9">
      <c r="B7" s="138" t="str">
        <f>IF(Présentation!$D$2="Français",'TRAD-Résultats'!D7,IF(Présentation!$D$2="Anglais",'TRAD-Résultats'!E7,""))</f>
        <v>Catégorie 3 - Approvisionnements</v>
      </c>
      <c r="D7" s="144" t="s">
        <v>55</v>
      </c>
      <c r="E7" s="79" t="s">
        <v>148</v>
      </c>
      <c r="F7" s="141"/>
      <c r="G7" s="78"/>
      <c r="H7" s="78"/>
      <c r="I7" s="78"/>
    </row>
    <row r="8" spans="2:9">
      <c r="B8" s="138" t="str">
        <f>IF(Présentation!$D$2="Français",'TRAD-Résultats'!D8,IF(Présentation!$D$2="Anglais",'TRAD-Résultats'!E8,""))</f>
        <v>Catégorie 4 - Facteurs structurels</v>
      </c>
      <c r="D8" s="144" t="s">
        <v>51</v>
      </c>
      <c r="E8" s="79" t="s">
        <v>163</v>
      </c>
      <c r="F8" s="141"/>
      <c r="G8" s="78"/>
      <c r="H8" s="78"/>
      <c r="I8" s="78"/>
    </row>
    <row r="9" spans="2:9" ht="51">
      <c r="B9" s="138" t="str">
        <f>IF(Présentation!$D$2="Français",'TRAD-Résultats'!D9,IF(Présentation!$D$2="Anglais",'TRAD-Résultats'!E9,""))</f>
        <v>4.1. Aucun travail de suivi et d'analyse des disponibilités et des rythmes de consommation n'est effectué et aucun mécanisme fonctionnel n'existe pour la coordination et le suivi des appro.</v>
      </c>
      <c r="D9" s="145" t="s">
        <v>176</v>
      </c>
      <c r="E9" s="79" t="s">
        <v>222</v>
      </c>
      <c r="F9" s="141"/>
      <c r="G9" s="78"/>
      <c r="H9" s="78"/>
      <c r="I9" s="78"/>
    </row>
    <row r="10" spans="2:9">
      <c r="B10" s="138" t="str">
        <f>IF(Présentation!$D$2="Français",'TRAD-Résultats'!D10,IF(Présentation!$D$2="Anglais",'TRAD-Résultats'!E10,""))</f>
        <v>4.2. Les acteurs font preuve de proactivité et de rigueur :</v>
      </c>
      <c r="D10" s="145" t="s">
        <v>92</v>
      </c>
      <c r="E10" s="79" t="s">
        <v>223</v>
      </c>
      <c r="F10" s="141"/>
      <c r="G10" s="78"/>
      <c r="H10" s="78"/>
      <c r="I10" s="78"/>
    </row>
    <row r="11" spans="2:9" ht="25.5">
      <c r="B11" s="138" t="str">
        <f>IF(Présentation!$D$2="Français",'TRAD-Résultats'!D11,IF(Présentation!$D$2="Anglais",'TRAD-Résultats'!E11,""))</f>
        <v>4.3. Des conditions administratives nationales complexifient les approvisionnements :</v>
      </c>
      <c r="D11" s="145" t="s">
        <v>248</v>
      </c>
      <c r="E11" s="79" t="s">
        <v>164</v>
      </c>
      <c r="F11" s="141"/>
      <c r="G11" s="78"/>
      <c r="H11" s="78"/>
      <c r="I11" s="78"/>
    </row>
    <row r="12" spans="2:9" ht="25.5">
      <c r="B12" s="138" t="str">
        <f>IF(Présentation!$D$2="Français",'TRAD-Résultats'!D12,IF(Présentation!$D$2="Anglais",'TRAD-Résultats'!E12,""))</f>
        <v>4.4. L'environnement est défavorable au bon déroulement des approvisionnements :</v>
      </c>
      <c r="D12" s="145" t="s">
        <v>93</v>
      </c>
      <c r="E12" s="79" t="s">
        <v>224</v>
      </c>
      <c r="F12" s="141"/>
      <c r="G12" s="78"/>
      <c r="H12" s="78"/>
      <c r="I12" s="78"/>
    </row>
    <row r="13" spans="2:9" ht="38.25">
      <c r="B13" s="138" t="str">
        <f>IF(Présentation!$D$2="Français",'TRAD-Résultats'!D13,IF(Présentation!$D$2="Anglais",'TRAD-Résultats'!E13,""))</f>
        <v>4.5. Des procédures liées au bailleur principal complexifient les décaissement ou les approvisionnements :</v>
      </c>
      <c r="D13" s="145" t="s">
        <v>251</v>
      </c>
      <c r="E13" s="79" t="s">
        <v>252</v>
      </c>
      <c r="F13" s="141"/>
      <c r="G13" s="78"/>
      <c r="H13" s="78"/>
      <c r="I13" s="78"/>
    </row>
    <row r="14" spans="2:9">
      <c r="B14" s="138" t="str">
        <f>IF(Présentation!$D$2="Français",'TRAD-Résultats'!D14,IF(Présentation!$D$2="Anglais",'TRAD-Résultats'!E14,""))</f>
        <v>Le score composite de risque de rupture est :</v>
      </c>
      <c r="D14" s="144" t="s">
        <v>57</v>
      </c>
      <c r="E14" s="79" t="s">
        <v>165</v>
      </c>
      <c r="F14" s="141"/>
      <c r="G14" s="78"/>
      <c r="H14" s="78"/>
      <c r="I14" s="78"/>
    </row>
    <row r="15" spans="2:9" ht="25.5">
      <c r="B15" s="138" t="str">
        <f>IF(Présentation!$D$2="Français",'TRAD-Résultats'!D15,IF(Présentation!$D$2="Anglais",'TRAD-Résultats'!E15,""))</f>
        <v>Echelle de lecture du score et d'analyse des risques de rupture</v>
      </c>
      <c r="D15" s="144" t="s">
        <v>30</v>
      </c>
      <c r="E15" s="79" t="s">
        <v>225</v>
      </c>
      <c r="F15" s="141"/>
      <c r="G15" s="78"/>
      <c r="H15" s="78"/>
      <c r="I15" s="78"/>
    </row>
    <row r="16" spans="2:9">
      <c r="B16" s="138" t="str">
        <f>IF(Présentation!$D$2="Français",'TRAD-Résultats'!D16,IF(Présentation!$D$2="Anglais",'TRAD-Résultats'!E16,""))</f>
        <v>Score</v>
      </c>
      <c r="D16" s="145" t="s">
        <v>61</v>
      </c>
      <c r="E16" s="79" t="s">
        <v>61</v>
      </c>
      <c r="F16" s="141"/>
      <c r="G16" s="78"/>
      <c r="H16" s="78"/>
      <c r="I16" s="78"/>
    </row>
    <row r="17" spans="2:9">
      <c r="B17" s="138" t="str">
        <f>IF(Présentation!$D$2="Français",'TRAD-Résultats'!D17,IF(Présentation!$D$2="Anglais",'TRAD-Résultats'!E17,""))</f>
        <v>Niveau de risque de rupture</v>
      </c>
      <c r="D17" s="145" t="s">
        <v>62</v>
      </c>
      <c r="E17" s="79" t="s">
        <v>166</v>
      </c>
      <c r="F17" s="141"/>
      <c r="G17" s="78"/>
      <c r="H17" s="78"/>
      <c r="I17" s="78"/>
    </row>
    <row r="18" spans="2:9" ht="25.5">
      <c r="B18" s="138" t="str">
        <f>IF(Présentation!$D$2="Français",'TRAD-Résultats'!D18,IF(Présentation!$D$2="Anglais",'TRAD-Résultats'!E18,""))</f>
        <v>Les conditions sont réunies pour éviter une rupture de stock</v>
      </c>
      <c r="D18" s="145" t="s">
        <v>169</v>
      </c>
      <c r="E18" s="79" t="s">
        <v>167</v>
      </c>
      <c r="F18" s="141"/>
      <c r="G18" s="78"/>
      <c r="H18" s="78"/>
      <c r="I18" s="78"/>
    </row>
    <row r="19" spans="2:9">
      <c r="B19" s="138" t="str">
        <f>IF(Présentation!$D$2="Français",'TRAD-Résultats'!D19,IF(Présentation!$D$2="Anglais",'TRAD-Résultats'!E19,""))</f>
        <v>De 1 à 4</v>
      </c>
      <c r="D19" s="145" t="s">
        <v>171</v>
      </c>
      <c r="E19" s="79" t="s">
        <v>226</v>
      </c>
      <c r="F19" s="141"/>
      <c r="G19" s="78"/>
      <c r="H19" s="78"/>
      <c r="I19" s="78"/>
    </row>
    <row r="20" spans="2:9" ht="25.5">
      <c r="B20" s="138" t="str">
        <f>IF(Présentation!$D$2="Français",'TRAD-Résultats'!D20,IF(Présentation!$D$2="Anglais",'TRAD-Résultats'!E20,""))</f>
        <v>La situation n'est pas optimale mais ne devrait pas conduire à des ruptures de stock</v>
      </c>
      <c r="D20" s="145" t="s">
        <v>170</v>
      </c>
      <c r="E20" s="79" t="s">
        <v>168</v>
      </c>
      <c r="F20" s="141"/>
      <c r="G20" s="78"/>
      <c r="H20" s="78"/>
      <c r="I20" s="78"/>
    </row>
    <row r="21" spans="2:9">
      <c r="B21" s="138" t="str">
        <f>IF(Présentation!$D$2="Français",'TRAD-Résultats'!D21,IF(Présentation!$D$2="Anglais",'TRAD-Résultats'!E21,""))</f>
        <v>De 5 à 8</v>
      </c>
      <c r="D21" s="145" t="s">
        <v>260</v>
      </c>
      <c r="E21" s="79" t="s">
        <v>261</v>
      </c>
      <c r="F21" s="141"/>
      <c r="G21" s="78"/>
      <c r="H21" s="78"/>
      <c r="I21" s="78"/>
    </row>
    <row r="22" spans="2:9" ht="38.25">
      <c r="B22" s="138" t="str">
        <f>IF(Présentation!$D$2="Français",'TRAD-Résultats'!D22,IF(Présentation!$D$2="Anglais",'TRAD-Résultats'!E22,""))</f>
        <v>La situation est sensible. Sans accélérer et suivre rigoureusement le déroulement des étapes des process, cela conduira à une rupture de stock</v>
      </c>
      <c r="D22" s="145" t="s">
        <v>59</v>
      </c>
      <c r="E22" s="79" t="s">
        <v>227</v>
      </c>
      <c r="F22" s="141"/>
      <c r="G22" s="78"/>
      <c r="H22" s="78"/>
      <c r="I22" s="78"/>
    </row>
    <row r="23" spans="2:9">
      <c r="B23" s="138" t="str">
        <f>IF(Présentation!$D$2="Français",'TRAD-Résultats'!D23,IF(Présentation!$D$2="Anglais",'TRAD-Résultats'!E23,""))</f>
        <v>De 9 à 13</v>
      </c>
      <c r="D23" s="145" t="s">
        <v>253</v>
      </c>
      <c r="E23" s="79" t="s">
        <v>254</v>
      </c>
      <c r="F23" s="141"/>
      <c r="G23" s="78"/>
      <c r="H23" s="78"/>
      <c r="I23" s="78"/>
    </row>
    <row r="24" spans="2:9" ht="25.5">
      <c r="B24" s="138" t="str">
        <f>IF(Présentation!$D$2="Français",'TRAD-Résultats'!D24,IF(Présentation!$D$2="Anglais",'TRAD-Résultats'!E24,""))</f>
        <v>La situation est très préoccupante, le risque de rupture de stock n'est pas négligeable</v>
      </c>
      <c r="D24" s="145" t="s">
        <v>32</v>
      </c>
      <c r="E24" s="79" t="s">
        <v>228</v>
      </c>
      <c r="F24" s="141"/>
      <c r="G24" s="78"/>
      <c r="H24" s="78"/>
      <c r="I24" s="78"/>
    </row>
    <row r="25" spans="2:9">
      <c r="B25" s="138" t="str">
        <f>IF(Présentation!$D$2="Français",'TRAD-Résultats'!D25,IF(Présentation!$D$2="Anglais",'TRAD-Résultats'!E25,""))</f>
        <v>de 14 à 19</v>
      </c>
      <c r="D25" s="145" t="s">
        <v>255</v>
      </c>
      <c r="E25" s="79" t="s">
        <v>256</v>
      </c>
      <c r="F25" s="141"/>
      <c r="G25" s="78"/>
      <c r="H25" s="78"/>
      <c r="I25" s="78"/>
    </row>
    <row r="26" spans="2:9" ht="25.5">
      <c r="B26" s="138" t="str">
        <f>IF(Présentation!$D$2="Français",'TRAD-Résultats'!D26,IF(Présentation!$D$2="Anglais",'TRAD-Résultats'!E26,""))</f>
        <v>La situation est catastrophique, sans déblocage d'un mécanisme d'urgence la rupture est inévitable</v>
      </c>
      <c r="D26" s="145" t="s">
        <v>31</v>
      </c>
      <c r="E26" s="79" t="s">
        <v>229</v>
      </c>
      <c r="F26" s="141"/>
      <c r="G26" s="78"/>
      <c r="H26" s="78"/>
      <c r="I26" s="78"/>
    </row>
    <row r="27" spans="2:9" ht="38.25">
      <c r="B27" s="138" t="str">
        <f>IF(Présentation!$D$2="Français",'TRAD-Résultats'!D27,IF(Présentation!$D$2="Anglais",'TRAD-Résultats'!E27,""))</f>
        <v>Pour chacun des résultats obtenus, il s'agit d'un score qui donne un aperçu général et ne peut témoigner de la situation réelle, il convient donc d'être vigilant</v>
      </c>
      <c r="D27" s="145" t="s">
        <v>230</v>
      </c>
      <c r="E27" s="79" t="s">
        <v>231</v>
      </c>
      <c r="F27" s="141"/>
      <c r="G27" s="78"/>
      <c r="H27" s="78"/>
      <c r="I27" s="78"/>
    </row>
    <row r="28" spans="2:9">
      <c r="B28" s="138" t="str">
        <f>IF(Présentation!$D$2="Français",'TRAD-Résultats'!D28,IF(Présentation!$D$2="Anglais",'TRAD-Résultats'!E28,""))</f>
        <v>Type d'alerte et réponse à chaque niveau de risque</v>
      </c>
      <c r="D28" s="144" t="s">
        <v>34</v>
      </c>
      <c r="E28" s="79" t="s">
        <v>172</v>
      </c>
      <c r="F28" s="141"/>
      <c r="G28" s="78"/>
      <c r="H28" s="78"/>
      <c r="I28" s="78"/>
    </row>
    <row r="29" spans="2:9">
      <c r="B29" s="138" t="str">
        <f>IF(Présentation!$D$2="Français",'TRAD-Résultats'!D29,IF(Présentation!$D$2="Anglais",'TRAD-Résultats'!E29,""))</f>
        <v>Réponse</v>
      </c>
      <c r="D29" s="145" t="s">
        <v>60</v>
      </c>
      <c r="E29" s="79" t="s">
        <v>173</v>
      </c>
      <c r="F29" s="141"/>
      <c r="G29" s="78"/>
      <c r="H29" s="78"/>
      <c r="I29" s="78"/>
    </row>
    <row r="30" spans="2:9" ht="38.25">
      <c r="B30" s="138" t="str">
        <f>IF(Présentation!$D$2="Français",'TRAD-Résultats'!D30,IF(Présentation!$D$2="Anglais",'TRAD-Résultats'!E30,""))</f>
        <v>Type d'alerte possible 
(pour Solthis, à adapter pour d'autres utilisateurs)</v>
      </c>
      <c r="D30" s="145" t="s">
        <v>257</v>
      </c>
      <c r="E30" s="79" t="s">
        <v>258</v>
      </c>
      <c r="F30" s="141"/>
      <c r="G30" s="78"/>
      <c r="H30" s="78"/>
      <c r="I30" s="78"/>
    </row>
    <row r="31" spans="2:9" ht="38.25">
      <c r="B31" s="138" t="str">
        <f>IF(Présentation!$D$2="Français",'TRAD-Résultats'!D31,IF(Présentation!$D$2="Anglais",'TRAD-Résultats'!E31,""))</f>
        <v>Féliciter les acteurs pour ces résultats, s'assurer de l'existence et du bon fonctionnement des mécanismes de suivi</v>
      </c>
      <c r="D31" s="145" t="s">
        <v>33</v>
      </c>
      <c r="E31" s="79" t="s">
        <v>232</v>
      </c>
      <c r="F31" s="141"/>
      <c r="G31" s="78"/>
      <c r="H31" s="78"/>
      <c r="I31" s="78"/>
    </row>
    <row r="32" spans="2:9" ht="25.5">
      <c r="B32" s="138" t="str">
        <f>IF(Présentation!$D$2="Français",'TRAD-Résultats'!D32,IF(Présentation!$D$2="Anglais",'TRAD-Résultats'!E32,""))</f>
        <v>être vigilant, s'assurer du suivi rigoureux du déroulement des étapes des processus d'approvisionnement.</v>
      </c>
      <c r="D32" s="145" t="s">
        <v>86</v>
      </c>
      <c r="E32" s="79" t="s">
        <v>233</v>
      </c>
      <c r="F32" s="141"/>
      <c r="G32" s="78"/>
      <c r="H32" s="78"/>
      <c r="I32" s="78"/>
    </row>
    <row r="33" spans="2:9" ht="25.5">
      <c r="B33" s="138" t="str">
        <f>IF(Présentation!$D$2="Français",'TRAD-Résultats'!D33,IF(Présentation!$D$2="Anglais",'TRAD-Résultats'!E33,""))</f>
        <v>Alerte orale des différentes parties prenantes. À renouveler régulièrement</v>
      </c>
      <c r="D33" s="145" t="s">
        <v>89</v>
      </c>
      <c r="E33" s="79" t="s">
        <v>234</v>
      </c>
      <c r="F33" s="141"/>
      <c r="G33" s="78"/>
      <c r="H33" s="78"/>
      <c r="I33" s="78"/>
    </row>
    <row r="34" spans="2:9" ht="51">
      <c r="B34" s="138" t="str">
        <f>IF(Présentation!$D$2="Français",'TRAD-Résultats'!D34,IF(Présentation!$D$2="Anglais",'TRAD-Résultats'!E34,""))</f>
        <v>Suivi ++. Tenter d'accélérer les étapes des processus d'approvisionnement, bien s'assurer que les rythmes de consommations sont cohérents avec les prévisions, envisager de limiter les inclusions</v>
      </c>
      <c r="D34" s="145" t="s">
        <v>87</v>
      </c>
      <c r="E34" s="79" t="s">
        <v>236</v>
      </c>
      <c r="F34" s="141"/>
      <c r="G34" s="78"/>
      <c r="H34" s="78"/>
      <c r="I34" s="78"/>
    </row>
    <row r="35" spans="2:9" ht="25.5">
      <c r="B35" s="138" t="str">
        <f>IF(Présentation!$D$2="Français",'TRAD-Résultats'!D35,IF(Présentation!$D$2="Anglais",'TRAD-Résultats'!E35,""))</f>
        <v>Alerte écrite des différentes parties prenantes. Information de la société civile.</v>
      </c>
      <c r="D35" s="145" t="s">
        <v>40</v>
      </c>
      <c r="E35" s="79" t="s">
        <v>235</v>
      </c>
      <c r="F35" s="141"/>
      <c r="G35" s="78"/>
      <c r="H35" s="78"/>
      <c r="I35" s="78"/>
    </row>
    <row r="36" spans="2:9" ht="51">
      <c r="B36" s="138" t="str">
        <f>IF(Présentation!$D$2="Français",'TRAD-Résultats'!D36,IF(Présentation!$D$2="Anglais",'TRAD-Résultats'!E36,""))</f>
        <v>Suivi +++. En fonction des situations, accélérer et débloquer les processus de financement et d'approvisionnement ou déclencher un mécanisme d'achat d'urgence. Limiter les inclusions.</v>
      </c>
      <c r="D36" s="145" t="s">
        <v>88</v>
      </c>
      <c r="E36" s="79" t="s">
        <v>237</v>
      </c>
      <c r="F36" s="141"/>
      <c r="G36" s="78"/>
      <c r="H36" s="78"/>
      <c r="I36" s="78"/>
    </row>
    <row r="37" spans="2:9" ht="38.25">
      <c r="B37" s="138" t="str">
        <f>IF(Présentation!$D$2="Français",'TRAD-Résultats'!D37,IF(Présentation!$D$2="Anglais",'TRAD-Résultats'!E37,""))</f>
        <v>Courriers officiels adressés aux ministères de la santé, aux PTF, alertant de la gravité de la situation, information des médias</v>
      </c>
      <c r="D37" s="145" t="s">
        <v>90</v>
      </c>
      <c r="E37" s="79" t="s">
        <v>174</v>
      </c>
      <c r="F37" s="141"/>
      <c r="G37" s="78"/>
      <c r="H37" s="78"/>
      <c r="I37" s="78"/>
    </row>
    <row r="38" spans="2:9" ht="51">
      <c r="B38" s="138" t="str">
        <f>IF(Présentation!$D$2="Français",'TRAD-Résultats'!D38,IF(Présentation!$D$2="Anglais",'TRAD-Résultats'!E38,""))</f>
        <v>Déblocage d'un achat d'urgence. Les capacités des acteurs nationaux en charge de l'appro sont insuffisantes et un travail de renforcement de fonds du système doit être envisagé</v>
      </c>
      <c r="D38" s="145" t="s">
        <v>85</v>
      </c>
      <c r="E38" s="79" t="s">
        <v>238</v>
      </c>
      <c r="F38" s="141"/>
      <c r="G38" s="78"/>
      <c r="H38" s="78"/>
      <c r="I38" s="78"/>
    </row>
    <row r="39" spans="2:9" ht="39" thickBot="1">
      <c r="B39" s="139" t="str">
        <f>IF(Présentation!$D$2="Français",'TRAD-Résultats'!D39,IF(Présentation!$D$2="Anglais",'TRAD-Résultats'!E39,""))</f>
        <v>Les mêmes que ci-dessus, pointant également les insuffisances des capacités des acteurs en charge de l'approvisionnement</v>
      </c>
      <c r="D39" s="146" t="s">
        <v>91</v>
      </c>
      <c r="E39" s="80" t="s">
        <v>239</v>
      </c>
      <c r="F39" s="141"/>
      <c r="G39" s="78"/>
      <c r="H39" s="78"/>
      <c r="I39" s="78"/>
    </row>
  </sheetData>
  <sheetProtection password="DEE7"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Présentation</vt:lpstr>
      <vt:lpstr>Saisie</vt:lpstr>
      <vt:lpstr>Résultats</vt:lpstr>
      <vt:lpstr>TRAD-présentation</vt:lpstr>
      <vt:lpstr>TRAD-Saisie</vt:lpstr>
      <vt:lpstr>TRAD-Résultats</vt:lpstr>
      <vt:lpstr>Présentation!Zone_d_impression</vt:lpstr>
      <vt:lpstr>Résultats!Zone_d_impression</vt:lpstr>
      <vt:lpstr>Saisie!Zone_d_impression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Score composite d'alerte précoce de rupture de stocks</dc:title>
  <dc:creator>Etienne Guillard - Solthis</dc:creator>
  <cp:lastModifiedBy>Etienne Guillard</cp:lastModifiedBy>
  <cp:lastPrinted>2013-02-13T16:36:48Z</cp:lastPrinted>
  <dcterms:created xsi:type="dcterms:W3CDTF">2012-06-15T03:30:56Z</dcterms:created>
  <dcterms:modified xsi:type="dcterms:W3CDTF">2013-12-16T12:27:14Z</dcterms:modified>
</cp:coreProperties>
</file>